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Garden\Desktop\ноябрь школы\перспективное ноябрь\"/>
    </mc:Choice>
  </mc:AlternateContent>
  <bookViews>
    <workbookView xWindow="0" yWindow="0" windowWidth="11400" windowHeight="5892" tabRatio="0"/>
  </bookViews>
  <sheets>
    <sheet name="TDSheet" sheetId="1" r:id="rId1"/>
  </sheets>
  <definedNames>
    <definedName name="_xlnm.Print_Area" localSheetId="0">TDSheet!$A$1:$V$195</definedName>
  </definedNames>
  <calcPr calcId="152511" refMode="R1C1"/>
</workbook>
</file>

<file path=xl/calcChain.xml><?xml version="1.0" encoding="utf-8"?>
<calcChain xmlns="http://schemas.openxmlformats.org/spreadsheetml/2006/main">
  <c r="H87" i="1" l="1"/>
  <c r="H88" i="1" s="1"/>
  <c r="S86" i="1"/>
  <c r="S87" i="1" s="1"/>
  <c r="S88" i="1" s="1"/>
  <c r="R86" i="1"/>
  <c r="R87" i="1" s="1"/>
  <c r="R88" i="1" s="1"/>
  <c r="Q86" i="1"/>
  <c r="Q87" i="1" s="1"/>
  <c r="Q88" i="1" s="1"/>
  <c r="P86" i="1"/>
  <c r="O86" i="1"/>
  <c r="I86" i="1"/>
  <c r="H86" i="1"/>
  <c r="G86" i="1"/>
  <c r="G87" i="1" s="1"/>
  <c r="G88" i="1" s="1"/>
  <c r="F86" i="1"/>
  <c r="F87" i="1" s="1"/>
  <c r="F88" i="1" s="1"/>
  <c r="E86" i="1"/>
  <c r="D86" i="1"/>
  <c r="D87" i="1" s="1"/>
  <c r="D88" i="1" s="1"/>
  <c r="O36" i="1" l="1"/>
  <c r="D36" i="1"/>
  <c r="S102" i="1" l="1"/>
  <c r="R102" i="1"/>
  <c r="Q102" i="1"/>
  <c r="P102" i="1"/>
  <c r="O102" i="1"/>
  <c r="I102" i="1"/>
  <c r="H102" i="1"/>
  <c r="G102" i="1"/>
  <c r="F102" i="1"/>
  <c r="E102" i="1"/>
  <c r="D102" i="1"/>
  <c r="S186" i="1" l="1"/>
  <c r="R186" i="1"/>
  <c r="Q186" i="1"/>
  <c r="P186" i="1"/>
  <c r="O186" i="1"/>
  <c r="O151" i="1"/>
  <c r="D53" i="1"/>
  <c r="E53" i="1"/>
  <c r="F53" i="1"/>
  <c r="G53" i="1"/>
  <c r="H53" i="1"/>
  <c r="O53" i="1"/>
  <c r="O18" i="1"/>
  <c r="D18" i="1"/>
  <c r="S151" i="1"/>
  <c r="R151" i="1"/>
  <c r="Q151" i="1"/>
  <c r="P151" i="1"/>
  <c r="H151" i="1"/>
  <c r="G151" i="1"/>
  <c r="F151" i="1"/>
  <c r="E151" i="1"/>
  <c r="D151" i="1"/>
  <c r="S133" i="1"/>
  <c r="R133" i="1"/>
  <c r="Q133" i="1"/>
  <c r="P133" i="1"/>
  <c r="O133" i="1"/>
  <c r="H133" i="1"/>
  <c r="G133" i="1"/>
  <c r="F133" i="1"/>
  <c r="E133" i="1"/>
  <c r="D133" i="1"/>
  <c r="H186" i="1"/>
  <c r="G186" i="1"/>
  <c r="F186" i="1"/>
  <c r="E186" i="1"/>
  <c r="D186" i="1"/>
  <c r="S169" i="1"/>
  <c r="R169" i="1"/>
  <c r="Q169" i="1"/>
  <c r="P169" i="1"/>
  <c r="O169" i="1"/>
  <c r="H169" i="1"/>
  <c r="G169" i="1"/>
  <c r="F169" i="1"/>
  <c r="E169" i="1"/>
  <c r="D169" i="1"/>
  <c r="P117" i="1"/>
  <c r="E117" i="1"/>
  <c r="E87" i="1" s="1"/>
  <c r="E88" i="1" s="1"/>
  <c r="S70" i="1"/>
  <c r="R70" i="1"/>
  <c r="R103" i="1" s="1"/>
  <c r="R104" i="1" s="1"/>
  <c r="Q70" i="1"/>
  <c r="Q103" i="1" s="1"/>
  <c r="Q104" i="1" s="1"/>
  <c r="P70" i="1"/>
  <c r="O70" i="1"/>
  <c r="H70" i="1"/>
  <c r="G70" i="1"/>
  <c r="F70" i="1"/>
  <c r="E70" i="1"/>
  <c r="D70" i="1"/>
  <c r="P103" i="1" l="1"/>
  <c r="P104" i="1" s="1"/>
  <c r="P87" i="1"/>
  <c r="P88" i="1" s="1"/>
  <c r="O87" i="1"/>
  <c r="O88" i="1" s="1"/>
  <c r="E103" i="1"/>
  <c r="E104" i="1" s="1"/>
  <c r="S103" i="1"/>
  <c r="S104" i="1" s="1"/>
  <c r="H103" i="1"/>
  <c r="H104" i="1" s="1"/>
  <c r="D103" i="1"/>
  <c r="D104" i="1" s="1"/>
  <c r="G103" i="1"/>
  <c r="G104" i="1" s="1"/>
  <c r="O103" i="1"/>
  <c r="O104" i="1" s="1"/>
  <c r="F103" i="1"/>
  <c r="F104" i="1" s="1"/>
</calcChain>
</file>

<file path=xl/sharedStrings.xml><?xml version="1.0" encoding="utf-8"?>
<sst xmlns="http://schemas.openxmlformats.org/spreadsheetml/2006/main" count="1013" uniqueCount="211">
  <si>
    <t>День:</t>
  </si>
  <si>
    <t>Сезон:</t>
  </si>
  <si>
    <t>Неделя:</t>
  </si>
  <si>
    <t>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</si>
  <si>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</si>
  <si>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</si>
  <si>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</si>
  <si>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</si>
  <si>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</si>
  <si>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</si>
  <si>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</si>
  <si>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</si>
  <si>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</si>
  <si>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</si>
  <si>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150/4</t>
  </si>
  <si>
    <t>6</t>
  </si>
  <si>
    <t>4</t>
  </si>
  <si>
    <t>37</t>
  </si>
  <si>
    <t>204</t>
  </si>
  <si>
    <t>77,01</t>
  </si>
  <si>
    <t>55</t>
  </si>
  <si>
    <t>15</t>
  </si>
  <si>
    <t>163</t>
  </si>
  <si>
    <t>192</t>
  </si>
  <si>
    <t>30</t>
  </si>
  <si>
    <t>2</t>
  </si>
  <si>
    <t>22</t>
  </si>
  <si>
    <t>593,05</t>
  </si>
  <si>
    <t>200/7</t>
  </si>
  <si>
    <t>10</t>
  </si>
  <si>
    <t>42</t>
  </si>
  <si>
    <t>3</t>
  </si>
  <si>
    <t>94,02</t>
  </si>
  <si>
    <t>50/15</t>
  </si>
  <si>
    <t>50</t>
  </si>
  <si>
    <t>155</t>
  </si>
  <si>
    <t>3,04</t>
  </si>
  <si>
    <t>Итого за завтрак</t>
  </si>
  <si>
    <t>16</t>
  </si>
  <si>
    <t>20</t>
  </si>
  <si>
    <t>99</t>
  </si>
  <si>
    <t>586</t>
  </si>
  <si>
    <t>200/8</t>
  </si>
  <si>
    <t>8</t>
  </si>
  <si>
    <t>180/5</t>
  </si>
  <si>
    <t>40</t>
  </si>
  <si>
    <t>200/5</t>
  </si>
  <si>
    <t>11</t>
  </si>
  <si>
    <t>39</t>
  </si>
  <si>
    <t>102,04</t>
  </si>
  <si>
    <t>24</t>
  </si>
  <si>
    <t>123</t>
  </si>
  <si>
    <t>207</t>
  </si>
  <si>
    <t>23</t>
  </si>
  <si>
    <t>48</t>
  </si>
  <si>
    <t>36</t>
  </si>
  <si>
    <t>вторник</t>
  </si>
  <si>
    <t>9</t>
  </si>
  <si>
    <t>265</t>
  </si>
  <si>
    <t>65</t>
  </si>
  <si>
    <t>70</t>
  </si>
  <si>
    <t>18</t>
  </si>
  <si>
    <t>229</t>
  </si>
  <si>
    <t>521</t>
  </si>
  <si>
    <t>200/10</t>
  </si>
  <si>
    <t>21</t>
  </si>
  <si>
    <t>89</t>
  </si>
  <si>
    <t>102,03</t>
  </si>
  <si>
    <t>32</t>
  </si>
  <si>
    <t>86</t>
  </si>
  <si>
    <t>728</t>
  </si>
  <si>
    <t>7</t>
  </si>
  <si>
    <t>5</t>
  </si>
  <si>
    <t>140</t>
  </si>
  <si>
    <t>26</t>
  </si>
  <si>
    <t>107,08</t>
  </si>
  <si>
    <t>12</t>
  </si>
  <si>
    <t>194</t>
  </si>
  <si>
    <t>486,01</t>
  </si>
  <si>
    <t>19</t>
  </si>
  <si>
    <t>100</t>
  </si>
  <si>
    <t>469,03</t>
  </si>
  <si>
    <t>150</t>
  </si>
  <si>
    <t>13</t>
  </si>
  <si>
    <t>31</t>
  </si>
  <si>
    <t>284</t>
  </si>
  <si>
    <t>461,1</t>
  </si>
  <si>
    <t>200</t>
  </si>
  <si>
    <t>92,02</t>
  </si>
  <si>
    <t>46</t>
  </si>
  <si>
    <t>14</t>
  </si>
  <si>
    <t>45</t>
  </si>
  <si>
    <t>30/40</t>
  </si>
  <si>
    <t>215</t>
  </si>
  <si>
    <t>187</t>
  </si>
  <si>
    <t>60</t>
  </si>
  <si>
    <t>180/4,5</t>
  </si>
  <si>
    <t>33</t>
  </si>
  <si>
    <t>230</t>
  </si>
  <si>
    <t>73,02</t>
  </si>
  <si>
    <t>200/20</t>
  </si>
  <si>
    <t>102,14</t>
  </si>
  <si>
    <t>17</t>
  </si>
  <si>
    <t>98</t>
  </si>
  <si>
    <t>693</t>
  </si>
  <si>
    <t>67</t>
  </si>
  <si>
    <t>355</t>
  </si>
  <si>
    <t>69,02</t>
  </si>
  <si>
    <t>104,01</t>
  </si>
  <si>
    <t>320</t>
  </si>
  <si>
    <t>64,18</t>
  </si>
  <si>
    <t>29</t>
  </si>
  <si>
    <t>27</t>
  </si>
  <si>
    <t>92,04</t>
  </si>
  <si>
    <t>135</t>
  </si>
  <si>
    <t>207,01</t>
  </si>
  <si>
    <t>83</t>
  </si>
  <si>
    <t>74,02</t>
  </si>
  <si>
    <t>66</t>
  </si>
  <si>
    <t>101,02</t>
  </si>
  <si>
    <t>107</t>
  </si>
  <si>
    <t>44</t>
  </si>
  <si>
    <t>246</t>
  </si>
  <si>
    <t>77,02</t>
  </si>
  <si>
    <t>593,06</t>
  </si>
  <si>
    <t>635</t>
  </si>
  <si>
    <t>34</t>
  </si>
  <si>
    <t>288</t>
  </si>
  <si>
    <t>65,02</t>
  </si>
  <si>
    <t>93</t>
  </si>
  <si>
    <t>758</t>
  </si>
  <si>
    <t>469</t>
  </si>
  <si>
    <t>180</t>
  </si>
  <si>
    <t>341</t>
  </si>
  <si>
    <t>461,11</t>
  </si>
  <si>
    <t>550</t>
  </si>
  <si>
    <t>164</t>
  </si>
  <si>
    <t>107,1</t>
  </si>
  <si>
    <t>108</t>
  </si>
  <si>
    <t>735</t>
  </si>
  <si>
    <t>389</t>
  </si>
  <si>
    <t>64,2</t>
  </si>
  <si>
    <t xml:space="preserve">Макаронные изделия отварные </t>
  </si>
  <si>
    <t xml:space="preserve">Сосиска Детская </t>
  </si>
  <si>
    <t>Соус томатный</t>
  </si>
  <si>
    <t>Чай с лимоном и сахаром</t>
  </si>
  <si>
    <t>Бутерброд с повидлом</t>
  </si>
  <si>
    <t xml:space="preserve">Чай витаминный </t>
  </si>
  <si>
    <t xml:space="preserve">Хлеб пшеничный </t>
  </si>
  <si>
    <t xml:space="preserve">Каша гречневая рассыпчатая </t>
  </si>
  <si>
    <t xml:space="preserve">Куры отварные (бедра) </t>
  </si>
  <si>
    <t xml:space="preserve">Соус томатный </t>
  </si>
  <si>
    <t xml:space="preserve">Напиток из свежих мороженных ягод </t>
  </si>
  <si>
    <t xml:space="preserve">Картофельное пюре </t>
  </si>
  <si>
    <t xml:space="preserve">Котлеты из мяса птицы </t>
  </si>
  <si>
    <t xml:space="preserve">Чай с лимоном и сахаром </t>
  </si>
  <si>
    <t xml:space="preserve">Плов из говядины </t>
  </si>
  <si>
    <t xml:space="preserve">Чай с сахаром   </t>
  </si>
  <si>
    <t xml:space="preserve">Сок фруктовый  </t>
  </si>
  <si>
    <t>Хлеб пшеничный</t>
  </si>
  <si>
    <t xml:space="preserve">Рыба,(филе) тушенная в томате с овощами </t>
  </si>
  <si>
    <t xml:space="preserve">Каша пшенная молочная жидкая </t>
  </si>
  <si>
    <t xml:space="preserve">Напиток из свежих яблок </t>
  </si>
  <si>
    <t xml:space="preserve">Куры отварные (бедра)  </t>
  </si>
  <si>
    <t xml:space="preserve">Йогурт </t>
  </si>
  <si>
    <t>Напиток из свежих яблок</t>
  </si>
  <si>
    <t xml:space="preserve">Плов из мяса кур </t>
  </si>
  <si>
    <t xml:space="preserve">Чай с сахаром </t>
  </si>
  <si>
    <t xml:space="preserve">Каша молочная "Дружба" </t>
  </si>
  <si>
    <t xml:space="preserve">Бутерброд с повидлом </t>
  </si>
  <si>
    <t>Фрукты</t>
  </si>
  <si>
    <t>Сосиска Детская</t>
  </si>
  <si>
    <t>_______________</t>
  </si>
  <si>
    <t>Возрастная категория:7-11 лет</t>
  </si>
  <si>
    <t>Возрастная категория:12 лет и старше</t>
  </si>
  <si>
    <t>осень</t>
  </si>
  <si>
    <t>понедельник</t>
  </si>
  <si>
    <t>среда</t>
  </si>
  <si>
    <t>четверг</t>
  </si>
  <si>
    <t>пятница</t>
  </si>
  <si>
    <t>Каша "Артек" молочная</t>
  </si>
  <si>
    <t>Стоимость</t>
  </si>
  <si>
    <t>Рацион: дети с ОВЗ и дети-инвалиды (1-4 классы)</t>
  </si>
  <si>
    <t>Огурцы соленые</t>
  </si>
  <si>
    <t>Салат из свеклы с соленми огурцами</t>
  </si>
  <si>
    <t>Печенье 2 шт</t>
  </si>
  <si>
    <t>Пельмени Сказка</t>
  </si>
  <si>
    <t>Кекс Махариши для детского питания с джемом из лесных ягод</t>
  </si>
  <si>
    <t>Салат из квашеной капусты</t>
  </si>
  <si>
    <t>Бутерброд с сыром</t>
  </si>
  <si>
    <t>50/10</t>
  </si>
  <si>
    <t>Напиток витаминизированный ВитаЛайт</t>
  </si>
  <si>
    <t>Рацион: дети из ММС,                          ( 1-4 классы), РП</t>
  </si>
  <si>
    <t>Рацион: дети из ММС ( 5-11 классы)</t>
  </si>
  <si>
    <t>Рацион: дети из ММС                      ( 5-11 классы)</t>
  </si>
  <si>
    <t>Рацион: дети из ММС                                         ( 5-11 классы)</t>
  </si>
  <si>
    <t>Рацион: дети из ММС,  ( 1-4 классы), РП</t>
  </si>
  <si>
    <t>Примерное меню и пищевая ценность приготовляемых блюд (лист 2)</t>
  </si>
  <si>
    <t>Примерное меню и пищевая ценность приготовляемых блюд (лист 1)</t>
  </si>
  <si>
    <t>Примерное меню и пищевая ценность приготовляемых блюд (лист 3)</t>
  </si>
  <si>
    <t>Примерное меню и пищевая ценность приготовляемых блюд (лист 4)</t>
  </si>
  <si>
    <t>Примерное меню и пищевая ценность приготовляемых блюд (лист 6)</t>
  </si>
  <si>
    <t>Примерное меню и пищевая ценность приготовляемых блюд (лист 7)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</si>
  <si>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</si>
  <si>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</si>
  <si>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Примерное меню и пищевая ценность приготовляемых блюд (лист 5)</t>
  </si>
  <si>
    <t>Итого за период</t>
  </si>
  <si>
    <t>В среднем за период</t>
  </si>
  <si>
    <t>Примерное меню и пищевая ценность приготовляемых блюд (лист 8)</t>
  </si>
  <si>
    <t>Курник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</si>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</sst>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14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/>
    </xf>
    <xf numFmtId="0" fontId="7" fillId="0" borderId="14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 indent="1"/>
    </xf>
    <xf numFmtId="0" fontId="2" fillId="0" borderId="8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0" fontId="6" fillId="0" borderId="0" xfId="0" applyFont="1"/>
    <xf numFmtId="0" fontId="9" fillId="0" borderId="0" xfId="0" applyFont="1" applyFill="1"/>
    <xf numFmtId="0" fontId="9" fillId="0" borderId="0" xfId="0" applyFont="1"/>
    <xf numFmtId="0" fontId="9" fillId="2" borderId="0" xfId="0" applyFont="1" applyFill="1"/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Fill="1" applyAlignment="1">
      <alignment horizontal="center" vertical="top"/>
    </xf>
    <xf numFmtId="0" fontId="7" fillId="0" borderId="11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7" xfId="0" applyFont="1" applyFill="1" applyBorder="1" applyAlignment="1"/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indent="1"/>
    </xf>
    <xf numFmtId="0" fontId="2" fillId="0" borderId="8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/>
    <xf numFmtId="0" fontId="7" fillId="0" borderId="14" xfId="0" applyFont="1" applyFill="1" applyBorder="1" applyAlignment="1">
      <alignment horizontal="left" inden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7" fillId="0" borderId="1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418"/>
  <sheetViews>
    <sheetView tabSelected="1" view="pageBreakPreview" topLeftCell="A149" zoomScale="69" zoomScaleNormal="100" zoomScaleSheetLayoutView="69" zoomScalePageLayoutView="63" workbookViewId="0">
      <selection activeCell="B149" sqref="B149:C149"/>
    </sheetView>
  </sheetViews>
  <sheetFormatPr defaultColWidth="10.42578125" defaultRowHeight="11.4" customHeight="1" x14ac:dyDescent="0.25"/>
  <cols>
    <col min="1" max="1" width="9.85546875" style="17" customWidth="1"/>
    <col min="2" max="2" width="11.5703125" style="17" customWidth="1"/>
    <col min="3" max="3" width="20.7109375" style="17" customWidth="1"/>
    <col min="4" max="4" width="9.140625" style="17" customWidth="1"/>
    <col min="5" max="5" width="9" style="17" customWidth="1"/>
    <col min="6" max="6" width="7.28515625" style="17" customWidth="1"/>
    <col min="7" max="7" width="8.28515625" style="17" customWidth="1"/>
    <col min="8" max="8" width="7.42578125" style="17" customWidth="1"/>
    <col min="9" max="10" width="10.28515625" style="17" customWidth="1"/>
    <col min="11" max="11" width="9.85546875" style="17" customWidth="1"/>
    <col min="12" max="12" width="7.5703125" style="17" customWidth="1"/>
    <col min="13" max="13" width="19.140625" style="17" customWidth="1"/>
    <col min="14" max="14" width="13.7109375" style="17" customWidth="1"/>
    <col min="15" max="15" width="9.140625" style="17" customWidth="1"/>
    <col min="16" max="16" width="8.7109375" style="17" customWidth="1"/>
    <col min="17" max="17" width="9.5703125" style="17" customWidth="1"/>
    <col min="18" max="18" width="9" style="17" customWidth="1"/>
    <col min="19" max="19" width="7.5703125" style="17" customWidth="1"/>
    <col min="20" max="20" width="7.28515625" style="17" customWidth="1"/>
    <col min="21" max="21" width="13.42578125" style="17" customWidth="1"/>
    <col min="22" max="22" width="10.42578125" style="17"/>
  </cols>
  <sheetData>
    <row r="1" spans="1:22" ht="27" customHeight="1" x14ac:dyDescent="0.25">
      <c r="A1" s="7"/>
      <c r="B1" s="8"/>
      <c r="C1" s="8"/>
      <c r="D1" s="15"/>
      <c r="E1" s="144"/>
      <c r="F1" s="144"/>
      <c r="G1" s="144"/>
      <c r="H1" s="144"/>
      <c r="I1" s="144"/>
      <c r="J1" s="144"/>
      <c r="K1" s="16"/>
      <c r="L1" s="7"/>
      <c r="M1" s="7"/>
      <c r="N1" s="7"/>
      <c r="O1" s="15"/>
      <c r="P1" s="144"/>
      <c r="Q1" s="144"/>
      <c r="R1" s="144"/>
      <c r="S1" s="144"/>
      <c r="T1" s="144"/>
      <c r="U1" s="144"/>
    </row>
    <row r="2" spans="1:22" ht="18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6"/>
      <c r="L2" s="7"/>
      <c r="M2" s="7"/>
      <c r="N2" s="7"/>
      <c r="O2" s="15"/>
      <c r="P2" s="7"/>
      <c r="Q2" s="7"/>
      <c r="R2" s="7"/>
      <c r="S2" s="7"/>
      <c r="T2" s="7"/>
      <c r="U2" s="7"/>
    </row>
    <row r="3" spans="1:22" ht="18" customHeight="1" x14ac:dyDescent="0.25">
      <c r="A3" s="87"/>
      <c r="B3" s="87"/>
      <c r="C3" s="87"/>
      <c r="D3" s="15"/>
      <c r="E3" s="7"/>
      <c r="F3" s="7"/>
      <c r="G3" s="7"/>
      <c r="H3" s="8"/>
      <c r="I3" s="8"/>
      <c r="J3" s="7"/>
      <c r="K3" s="16"/>
      <c r="L3" s="87"/>
      <c r="M3" s="87"/>
      <c r="N3" s="87"/>
      <c r="O3" s="15"/>
      <c r="P3" s="7"/>
      <c r="Q3" s="7"/>
      <c r="R3" s="7"/>
      <c r="S3" s="8"/>
      <c r="T3" s="8"/>
      <c r="U3" s="7"/>
    </row>
    <row r="4" spans="1:22" ht="18" customHeight="1" x14ac:dyDescent="0.25">
      <c r="A4" s="88"/>
      <c r="B4" s="88"/>
      <c r="C4" s="8"/>
      <c r="D4" s="15"/>
      <c r="E4" s="7"/>
      <c r="F4" s="7"/>
      <c r="G4" s="7"/>
      <c r="H4" s="7"/>
      <c r="I4" s="7"/>
      <c r="J4" s="7"/>
      <c r="K4" s="16"/>
      <c r="L4" s="88"/>
      <c r="M4" s="88"/>
      <c r="N4" s="7"/>
      <c r="O4" s="15"/>
      <c r="P4" s="7"/>
      <c r="Q4" s="7"/>
      <c r="R4" s="100"/>
      <c r="S4" s="100"/>
      <c r="T4" s="100"/>
      <c r="U4" s="100"/>
    </row>
    <row r="5" spans="1:22" ht="27" customHeight="1" x14ac:dyDescent="0.25">
      <c r="A5" s="87"/>
      <c r="B5" s="87"/>
      <c r="C5" s="87"/>
      <c r="D5" s="15"/>
      <c r="E5" s="7"/>
      <c r="F5" s="7"/>
      <c r="G5" s="7"/>
      <c r="H5" s="7" t="s">
        <v>172</v>
      </c>
      <c r="I5" s="7"/>
      <c r="J5" s="7"/>
      <c r="K5" s="16"/>
      <c r="L5" s="87"/>
      <c r="M5" s="87"/>
      <c r="N5" s="87"/>
      <c r="O5" s="15"/>
      <c r="P5" s="7"/>
      <c r="Q5" s="7"/>
      <c r="R5" s="7"/>
      <c r="S5" s="7" t="s">
        <v>172</v>
      </c>
      <c r="T5" s="7"/>
      <c r="U5" s="7"/>
    </row>
    <row r="6" spans="1:22" s="59" customFormat="1" ht="27" customHeight="1" x14ac:dyDescent="0.35">
      <c r="A6" s="75" t="s">
        <v>201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22" ht="27" customHeight="1" x14ac:dyDescent="0.25">
      <c r="A7" s="92" t="s">
        <v>192</v>
      </c>
      <c r="B7" s="92"/>
      <c r="C7" s="20"/>
      <c r="D7" s="19" t="s">
        <v>0</v>
      </c>
      <c r="E7" s="25" t="s">
        <v>176</v>
      </c>
      <c r="F7" s="25"/>
      <c r="G7" s="91" t="s">
        <v>1</v>
      </c>
      <c r="H7" s="91"/>
      <c r="I7" s="25" t="s">
        <v>175</v>
      </c>
      <c r="J7" s="25"/>
      <c r="K7" s="18"/>
      <c r="L7" s="92" t="s">
        <v>195</v>
      </c>
      <c r="M7" s="92"/>
      <c r="N7" s="21"/>
      <c r="O7" s="19" t="s">
        <v>0</v>
      </c>
      <c r="P7" s="25" t="s">
        <v>176</v>
      </c>
      <c r="Q7" s="25"/>
      <c r="R7" s="91" t="s">
        <v>1</v>
      </c>
      <c r="S7" s="91"/>
      <c r="T7" s="25" t="s">
        <v>175</v>
      </c>
      <c r="U7" s="25"/>
    </row>
    <row r="8" spans="1:22" ht="27" customHeight="1" x14ac:dyDescent="0.25">
      <c r="A8" s="92"/>
      <c r="B8" s="92"/>
      <c r="C8" s="20"/>
      <c r="D8" s="19" t="s">
        <v>2</v>
      </c>
      <c r="E8" s="15">
        <v>2</v>
      </c>
      <c r="F8" s="91" t="s">
        <v>173</v>
      </c>
      <c r="G8" s="91"/>
      <c r="H8" s="91"/>
      <c r="I8" s="91"/>
      <c r="J8" s="91"/>
      <c r="K8" s="16"/>
      <c r="L8" s="92"/>
      <c r="M8" s="92"/>
      <c r="N8" s="21"/>
      <c r="O8" s="19" t="s">
        <v>2</v>
      </c>
      <c r="P8" s="15">
        <v>2</v>
      </c>
      <c r="Q8" s="94" t="s">
        <v>174</v>
      </c>
      <c r="R8" s="94"/>
      <c r="S8" s="94"/>
      <c r="T8" s="94"/>
      <c r="U8" s="94"/>
    </row>
    <row r="9" spans="1:22" ht="27" customHeight="1" x14ac:dyDescent="0.25">
      <c r="A9" s="93"/>
      <c r="B9" s="93"/>
      <c r="C9" s="24"/>
      <c r="D9" s="22"/>
      <c r="E9" s="7"/>
      <c r="F9" s="23"/>
      <c r="G9" s="23"/>
      <c r="H9" s="23"/>
      <c r="I9" s="7"/>
      <c r="J9" s="7"/>
      <c r="K9" s="16"/>
      <c r="L9" s="93"/>
      <c r="M9" s="93"/>
      <c r="N9" s="7"/>
      <c r="O9" s="22"/>
      <c r="P9" s="7"/>
      <c r="Q9" s="23"/>
      <c r="R9" s="23"/>
      <c r="S9" s="23"/>
      <c r="T9" s="7"/>
      <c r="U9" s="7"/>
    </row>
    <row r="10" spans="1:22" s="62" customFormat="1" ht="27" customHeight="1" x14ac:dyDescent="0.2">
      <c r="A10" s="95" t="s">
        <v>4</v>
      </c>
      <c r="B10" s="97" t="s">
        <v>5</v>
      </c>
      <c r="C10" s="97"/>
      <c r="D10" s="95" t="s">
        <v>6</v>
      </c>
      <c r="E10" s="84" t="s">
        <v>7</v>
      </c>
      <c r="F10" s="84"/>
      <c r="G10" s="84"/>
      <c r="H10" s="95" t="s">
        <v>8</v>
      </c>
      <c r="I10" s="95" t="s">
        <v>9</v>
      </c>
      <c r="J10" s="95" t="s">
        <v>181</v>
      </c>
      <c r="K10" s="9"/>
      <c r="L10" s="95" t="s">
        <v>4</v>
      </c>
      <c r="M10" s="95" t="s">
        <v>5</v>
      </c>
      <c r="N10" s="95"/>
      <c r="O10" s="95" t="s">
        <v>6</v>
      </c>
      <c r="P10" s="84" t="s">
        <v>7</v>
      </c>
      <c r="Q10" s="84"/>
      <c r="R10" s="84"/>
      <c r="S10" s="95" t="s">
        <v>8</v>
      </c>
      <c r="T10" s="95" t="s">
        <v>9</v>
      </c>
      <c r="U10" s="95" t="s">
        <v>181</v>
      </c>
      <c r="V10" s="61"/>
    </row>
    <row r="11" spans="1:22" s="62" customFormat="1" ht="27" customHeight="1" x14ac:dyDescent="0.2">
      <c r="A11" s="96"/>
      <c r="B11" s="98"/>
      <c r="C11" s="99"/>
      <c r="D11" s="96"/>
      <c r="E11" s="14" t="s">
        <v>10</v>
      </c>
      <c r="F11" s="14" t="s">
        <v>11</v>
      </c>
      <c r="G11" s="14" t="s">
        <v>12</v>
      </c>
      <c r="H11" s="96"/>
      <c r="I11" s="96"/>
      <c r="J11" s="96"/>
      <c r="K11" s="9"/>
      <c r="L11" s="96"/>
      <c r="M11" s="118"/>
      <c r="N11" s="104"/>
      <c r="O11" s="96"/>
      <c r="P11" s="14" t="s">
        <v>10</v>
      </c>
      <c r="Q11" s="14" t="s">
        <v>11</v>
      </c>
      <c r="R11" s="14" t="s">
        <v>12</v>
      </c>
      <c r="S11" s="96"/>
      <c r="T11" s="96"/>
      <c r="U11" s="96"/>
      <c r="V11" s="61"/>
    </row>
    <row r="12" spans="1:22" s="2" customFormat="1" ht="27" customHeight="1" x14ac:dyDescent="0.2">
      <c r="A12" s="30" t="s">
        <v>13</v>
      </c>
      <c r="B12" s="131"/>
      <c r="C12" s="131"/>
      <c r="D12" s="27"/>
      <c r="E12" s="28"/>
      <c r="F12" s="28"/>
      <c r="G12" s="28"/>
      <c r="H12" s="28"/>
      <c r="I12" s="29"/>
      <c r="J12" s="29"/>
      <c r="K12" s="18"/>
      <c r="L12" s="30" t="s">
        <v>13</v>
      </c>
      <c r="M12" s="86"/>
      <c r="N12" s="86"/>
      <c r="O12" s="27"/>
      <c r="P12" s="28"/>
      <c r="Q12" s="28"/>
      <c r="R12" s="28"/>
      <c r="S12" s="28"/>
      <c r="T12" s="29"/>
      <c r="U12" s="29"/>
      <c r="V12" s="32"/>
    </row>
    <row r="13" spans="1:22" s="3" customFormat="1" ht="27" customHeight="1" x14ac:dyDescent="0.2">
      <c r="A13" s="34"/>
      <c r="B13" s="78" t="s">
        <v>142</v>
      </c>
      <c r="C13" s="78"/>
      <c r="D13" s="26" t="s">
        <v>14</v>
      </c>
      <c r="E13" s="33" t="s">
        <v>15</v>
      </c>
      <c r="F13" s="33" t="s">
        <v>16</v>
      </c>
      <c r="G13" s="33" t="s">
        <v>17</v>
      </c>
      <c r="H13" s="33" t="s">
        <v>18</v>
      </c>
      <c r="I13" s="33" t="s">
        <v>19</v>
      </c>
      <c r="J13" s="33"/>
      <c r="K13" s="18"/>
      <c r="L13" s="34"/>
      <c r="M13" s="79" t="s">
        <v>142</v>
      </c>
      <c r="N13" s="79"/>
      <c r="O13" s="26" t="s">
        <v>44</v>
      </c>
      <c r="P13" s="33" t="s">
        <v>71</v>
      </c>
      <c r="Q13" s="33" t="s">
        <v>16</v>
      </c>
      <c r="R13" s="33" t="s">
        <v>121</v>
      </c>
      <c r="S13" s="33" t="s">
        <v>122</v>
      </c>
      <c r="T13" s="33" t="s">
        <v>123</v>
      </c>
      <c r="U13" s="33"/>
      <c r="V13" s="32"/>
    </row>
    <row r="14" spans="1:22" s="3" customFormat="1" ht="27" customHeight="1" x14ac:dyDescent="0.2">
      <c r="A14" s="34"/>
      <c r="B14" s="78" t="s">
        <v>143</v>
      </c>
      <c r="C14" s="78"/>
      <c r="D14" s="26" t="s">
        <v>20</v>
      </c>
      <c r="E14" s="33" t="s">
        <v>15</v>
      </c>
      <c r="F14" s="33" t="s">
        <v>21</v>
      </c>
      <c r="G14" s="33"/>
      <c r="H14" s="33" t="s">
        <v>22</v>
      </c>
      <c r="I14" s="33" t="s">
        <v>23</v>
      </c>
      <c r="J14" s="33"/>
      <c r="K14" s="18"/>
      <c r="L14" s="34"/>
      <c r="M14" s="79" t="s">
        <v>171</v>
      </c>
      <c r="N14" s="79"/>
      <c r="O14" s="26" t="s">
        <v>20</v>
      </c>
      <c r="P14" s="33" t="s">
        <v>15</v>
      </c>
      <c r="Q14" s="33" t="s">
        <v>21</v>
      </c>
      <c r="R14" s="33"/>
      <c r="S14" s="33" t="s">
        <v>22</v>
      </c>
      <c r="T14" s="33" t="s">
        <v>23</v>
      </c>
      <c r="U14" s="33"/>
      <c r="V14" s="32"/>
    </row>
    <row r="15" spans="1:22" s="3" customFormat="1" ht="27" customHeight="1" x14ac:dyDescent="0.2">
      <c r="A15" s="34"/>
      <c r="B15" s="78" t="s">
        <v>144</v>
      </c>
      <c r="C15" s="78"/>
      <c r="D15" s="26" t="s">
        <v>24</v>
      </c>
      <c r="E15" s="33"/>
      <c r="F15" s="33" t="s">
        <v>3</v>
      </c>
      <c r="G15" s="33" t="s">
        <v>25</v>
      </c>
      <c r="H15" s="33" t="s">
        <v>26</v>
      </c>
      <c r="I15" s="33" t="s">
        <v>27</v>
      </c>
      <c r="J15" s="33"/>
      <c r="K15" s="18"/>
      <c r="L15" s="34"/>
      <c r="M15" s="79" t="s">
        <v>144</v>
      </c>
      <c r="N15" s="79"/>
      <c r="O15" s="26" t="s">
        <v>45</v>
      </c>
      <c r="P15" s="33" t="s">
        <v>3</v>
      </c>
      <c r="Q15" s="33" t="s">
        <v>31</v>
      </c>
      <c r="R15" s="33" t="s">
        <v>31</v>
      </c>
      <c r="S15" s="33" t="s">
        <v>111</v>
      </c>
      <c r="T15" s="33" t="s">
        <v>124</v>
      </c>
      <c r="U15" s="33"/>
      <c r="V15" s="32"/>
    </row>
    <row r="16" spans="1:22" s="3" customFormat="1" ht="27" customHeight="1" x14ac:dyDescent="0.2">
      <c r="A16" s="34"/>
      <c r="B16" s="78" t="s">
        <v>145</v>
      </c>
      <c r="C16" s="78"/>
      <c r="D16" s="26" t="s">
        <v>28</v>
      </c>
      <c r="E16" s="33"/>
      <c r="F16" s="33"/>
      <c r="G16" s="33" t="s">
        <v>29</v>
      </c>
      <c r="H16" s="33" t="s">
        <v>30</v>
      </c>
      <c r="I16" s="33" t="s">
        <v>32</v>
      </c>
      <c r="J16" s="33"/>
      <c r="K16" s="18"/>
      <c r="L16" s="34"/>
      <c r="M16" s="79" t="s">
        <v>155</v>
      </c>
      <c r="N16" s="79"/>
      <c r="O16" s="26" t="s">
        <v>28</v>
      </c>
      <c r="P16" s="33"/>
      <c r="Q16" s="33"/>
      <c r="R16" s="33" t="s">
        <v>29</v>
      </c>
      <c r="S16" s="33" t="s">
        <v>30</v>
      </c>
      <c r="T16" s="33" t="s">
        <v>32</v>
      </c>
      <c r="U16" s="33"/>
      <c r="V16" s="32"/>
    </row>
    <row r="17" spans="1:22" s="3" customFormat="1" ht="27" customHeight="1" x14ac:dyDescent="0.2">
      <c r="A17" s="34"/>
      <c r="B17" s="78" t="s">
        <v>146</v>
      </c>
      <c r="C17" s="78"/>
      <c r="D17" s="26" t="s">
        <v>33</v>
      </c>
      <c r="E17" s="33" t="s">
        <v>16</v>
      </c>
      <c r="F17" s="33"/>
      <c r="G17" s="33" t="s">
        <v>34</v>
      </c>
      <c r="H17" s="33" t="s">
        <v>35</v>
      </c>
      <c r="I17" s="33" t="s">
        <v>36</v>
      </c>
      <c r="J17" s="33"/>
      <c r="K17" s="18"/>
      <c r="L17" s="34"/>
      <c r="M17" s="79" t="s">
        <v>169</v>
      </c>
      <c r="N17" s="79"/>
      <c r="O17" s="26" t="s">
        <v>33</v>
      </c>
      <c r="P17" s="33" t="s">
        <v>16</v>
      </c>
      <c r="Q17" s="33"/>
      <c r="R17" s="33" t="s">
        <v>34</v>
      </c>
      <c r="S17" s="33" t="s">
        <v>35</v>
      </c>
      <c r="T17" s="33" t="s">
        <v>36</v>
      </c>
      <c r="U17" s="33"/>
      <c r="V17" s="32"/>
    </row>
    <row r="18" spans="1:22" s="3" customFormat="1" ht="27" customHeight="1" x14ac:dyDescent="0.2">
      <c r="A18" s="77" t="s">
        <v>37</v>
      </c>
      <c r="B18" s="77"/>
      <c r="C18" s="77"/>
      <c r="D18" s="35">
        <f>65+207+D15+D14+154</f>
        <v>511</v>
      </c>
      <c r="E18" s="33" t="s">
        <v>38</v>
      </c>
      <c r="F18" s="33" t="s">
        <v>39</v>
      </c>
      <c r="G18" s="33" t="s">
        <v>40</v>
      </c>
      <c r="H18" s="33" t="s">
        <v>41</v>
      </c>
      <c r="I18" s="33"/>
      <c r="J18" s="33">
        <v>69.569999999999993</v>
      </c>
      <c r="K18" s="18"/>
      <c r="L18" s="77" t="s">
        <v>37</v>
      </c>
      <c r="M18" s="77"/>
      <c r="N18" s="77"/>
      <c r="O18" s="35">
        <f>65+207+O15+O14+185</f>
        <v>552</v>
      </c>
      <c r="P18" s="33" t="s">
        <v>61</v>
      </c>
      <c r="Q18" s="33" t="s">
        <v>26</v>
      </c>
      <c r="R18" s="33" t="s">
        <v>120</v>
      </c>
      <c r="S18" s="33" t="s">
        <v>125</v>
      </c>
      <c r="T18" s="33"/>
      <c r="U18" s="33">
        <v>76.36</v>
      </c>
      <c r="V18" s="32"/>
    </row>
    <row r="19" spans="1:22" s="1" customFormat="1" ht="27" customHeight="1" x14ac:dyDescent="0.25">
      <c r="A19" s="11"/>
      <c r="B19" s="12"/>
      <c r="C19" s="36"/>
      <c r="D19" s="37"/>
      <c r="E19" s="38"/>
      <c r="F19" s="38"/>
      <c r="G19" s="38"/>
      <c r="H19" s="38"/>
      <c r="I19" s="38"/>
      <c r="J19" s="38"/>
      <c r="K19" s="7"/>
      <c r="L19" s="39"/>
      <c r="M19" s="39"/>
      <c r="N19" s="39"/>
      <c r="O19" s="37"/>
      <c r="P19" s="38"/>
      <c r="Q19" s="38"/>
      <c r="R19" s="38"/>
      <c r="S19" s="38"/>
      <c r="T19" s="38"/>
      <c r="U19" s="38"/>
      <c r="V19" s="40"/>
    </row>
    <row r="20" spans="1:22" s="1" customFormat="1" ht="18" customHeight="1" x14ac:dyDescent="0.25">
      <c r="A20" s="7"/>
      <c r="B20" s="6"/>
      <c r="C20" s="8"/>
      <c r="D20" s="55"/>
      <c r="E20" s="7"/>
      <c r="F20" s="7"/>
      <c r="G20" s="7"/>
      <c r="H20" s="7"/>
      <c r="I20" s="7"/>
      <c r="J20" s="7"/>
      <c r="K20" s="16"/>
      <c r="L20" s="7"/>
      <c r="M20" s="7"/>
      <c r="N20" s="7"/>
      <c r="O20" s="55"/>
      <c r="P20" s="7"/>
      <c r="Q20" s="7"/>
      <c r="R20" s="7"/>
      <c r="S20" s="7"/>
      <c r="T20" s="7"/>
      <c r="U20" s="7"/>
      <c r="V20" s="40"/>
    </row>
    <row r="21" spans="1:22" s="1" customFormat="1" ht="18" customHeight="1" x14ac:dyDescent="0.25">
      <c r="A21" s="87"/>
      <c r="B21" s="87"/>
      <c r="C21" s="87"/>
      <c r="D21" s="55"/>
      <c r="E21" s="7"/>
      <c r="F21" s="7"/>
      <c r="G21" s="7"/>
      <c r="H21" s="8"/>
      <c r="I21" s="8"/>
      <c r="J21" s="7"/>
      <c r="K21" s="16"/>
      <c r="L21" s="87"/>
      <c r="M21" s="87"/>
      <c r="N21" s="87"/>
      <c r="O21" s="55"/>
      <c r="P21" s="7"/>
      <c r="Q21" s="7"/>
      <c r="R21" s="7"/>
      <c r="S21" s="8"/>
      <c r="T21" s="8"/>
      <c r="U21" s="7"/>
      <c r="V21" s="40"/>
    </row>
    <row r="22" spans="1:22" ht="18" customHeight="1" x14ac:dyDescent="0.25">
      <c r="A22" s="88"/>
      <c r="B22" s="88"/>
      <c r="C22" s="8"/>
      <c r="D22" s="55"/>
      <c r="E22" s="7"/>
      <c r="F22" s="7"/>
      <c r="G22" s="7"/>
      <c r="H22" s="7"/>
      <c r="I22" s="7"/>
      <c r="J22" s="7"/>
      <c r="K22" s="16"/>
      <c r="L22" s="88"/>
      <c r="M22" s="88"/>
      <c r="N22" s="7"/>
      <c r="O22" s="55"/>
      <c r="P22" s="7"/>
      <c r="Q22" s="7"/>
      <c r="R22" s="7"/>
      <c r="S22" s="7"/>
      <c r="T22" s="7"/>
      <c r="U22" s="7"/>
    </row>
    <row r="23" spans="1:22" ht="27" customHeight="1" x14ac:dyDescent="0.25">
      <c r="A23" s="87"/>
      <c r="B23" s="87"/>
      <c r="C23" s="87"/>
      <c r="D23" s="55"/>
      <c r="E23" s="7"/>
      <c r="F23" s="7"/>
      <c r="G23" s="7"/>
      <c r="H23" s="7" t="s">
        <v>172</v>
      </c>
      <c r="I23" s="7"/>
      <c r="J23" s="7"/>
      <c r="K23" s="16"/>
      <c r="L23" s="87"/>
      <c r="M23" s="87"/>
      <c r="N23" s="87"/>
      <c r="O23" s="55"/>
      <c r="P23" s="7"/>
      <c r="Q23" s="7"/>
      <c r="R23" s="7"/>
      <c r="S23" s="7" t="s">
        <v>172</v>
      </c>
      <c r="T23" s="7"/>
      <c r="U23" s="7"/>
    </row>
    <row r="24" spans="1:22" s="59" customFormat="1" ht="27" customHeight="1" x14ac:dyDescent="0.35">
      <c r="A24" s="75" t="s">
        <v>202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58"/>
    </row>
    <row r="25" spans="1:22" ht="27" customHeight="1" x14ac:dyDescent="0.25">
      <c r="A25" s="89" t="s">
        <v>192</v>
      </c>
      <c r="B25" s="89"/>
      <c r="C25" s="36"/>
      <c r="D25" s="67" t="s">
        <v>0</v>
      </c>
      <c r="E25" s="25" t="s">
        <v>56</v>
      </c>
      <c r="F25" s="25"/>
      <c r="G25" s="91" t="s">
        <v>1</v>
      </c>
      <c r="H25" s="91"/>
      <c r="I25" s="25" t="s">
        <v>175</v>
      </c>
      <c r="J25" s="25"/>
      <c r="K25" s="16"/>
      <c r="L25" s="92" t="s">
        <v>193</v>
      </c>
      <c r="M25" s="92"/>
      <c r="N25" s="36"/>
      <c r="O25" s="19" t="s">
        <v>0</v>
      </c>
      <c r="P25" s="25" t="s">
        <v>56</v>
      </c>
      <c r="Q25" s="25"/>
      <c r="R25" s="91" t="s">
        <v>1</v>
      </c>
      <c r="S25" s="91"/>
      <c r="T25" s="25" t="s">
        <v>175</v>
      </c>
      <c r="U25" s="25"/>
    </row>
    <row r="26" spans="1:22" ht="27" customHeight="1" x14ac:dyDescent="0.25">
      <c r="A26" s="89"/>
      <c r="B26" s="89"/>
      <c r="C26" s="36"/>
      <c r="D26" s="19" t="s">
        <v>2</v>
      </c>
      <c r="E26" s="55">
        <v>2</v>
      </c>
      <c r="F26" s="94" t="s">
        <v>173</v>
      </c>
      <c r="G26" s="94"/>
      <c r="H26" s="94"/>
      <c r="I26" s="94"/>
      <c r="J26" s="94"/>
      <c r="K26" s="16"/>
      <c r="L26" s="92"/>
      <c r="M26" s="92"/>
      <c r="N26" s="36"/>
      <c r="O26" s="19" t="s">
        <v>2</v>
      </c>
      <c r="P26" s="55">
        <v>2</v>
      </c>
      <c r="Q26" s="94" t="s">
        <v>174</v>
      </c>
      <c r="R26" s="94"/>
      <c r="S26" s="94"/>
      <c r="T26" s="94"/>
      <c r="U26" s="94"/>
    </row>
    <row r="27" spans="1:22" ht="27" customHeight="1" x14ac:dyDescent="0.25">
      <c r="A27" s="90"/>
      <c r="B27" s="90"/>
      <c r="C27" s="41"/>
      <c r="D27" s="22"/>
      <c r="E27" s="7"/>
      <c r="F27" s="23"/>
      <c r="G27" s="23"/>
      <c r="H27" s="23"/>
      <c r="I27" s="7"/>
      <c r="J27" s="7"/>
      <c r="K27" s="16"/>
      <c r="L27" s="93"/>
      <c r="M27" s="93"/>
      <c r="N27" s="41"/>
      <c r="O27" s="22"/>
      <c r="P27" s="7"/>
      <c r="Q27" s="23"/>
      <c r="R27" s="23"/>
      <c r="S27" s="23"/>
      <c r="T27" s="7"/>
      <c r="U27" s="7"/>
    </row>
    <row r="28" spans="1:22" s="64" customFormat="1" ht="27" customHeight="1" x14ac:dyDescent="0.2">
      <c r="A28" s="95" t="s">
        <v>4</v>
      </c>
      <c r="B28" s="97" t="s">
        <v>5</v>
      </c>
      <c r="C28" s="97"/>
      <c r="D28" s="80" t="s">
        <v>6</v>
      </c>
      <c r="E28" s="84" t="s">
        <v>7</v>
      </c>
      <c r="F28" s="84"/>
      <c r="G28" s="84"/>
      <c r="H28" s="80" t="s">
        <v>8</v>
      </c>
      <c r="I28" s="80" t="s">
        <v>9</v>
      </c>
      <c r="J28" s="80" t="s">
        <v>181</v>
      </c>
      <c r="K28" s="5"/>
      <c r="L28" s="80" t="s">
        <v>4</v>
      </c>
      <c r="M28" s="80" t="s">
        <v>5</v>
      </c>
      <c r="N28" s="80"/>
      <c r="O28" s="80" t="s">
        <v>6</v>
      </c>
      <c r="P28" s="84" t="s">
        <v>7</v>
      </c>
      <c r="Q28" s="84"/>
      <c r="R28" s="84"/>
      <c r="S28" s="80" t="s">
        <v>8</v>
      </c>
      <c r="T28" s="80" t="s">
        <v>9</v>
      </c>
      <c r="U28" s="80" t="s">
        <v>181</v>
      </c>
      <c r="V28" s="63"/>
    </row>
    <row r="29" spans="1:22" s="1" customFormat="1" ht="27" customHeight="1" x14ac:dyDescent="0.25">
      <c r="A29" s="96"/>
      <c r="B29" s="98"/>
      <c r="C29" s="99"/>
      <c r="D29" s="81"/>
      <c r="E29" s="26" t="s">
        <v>10</v>
      </c>
      <c r="F29" s="26" t="s">
        <v>11</v>
      </c>
      <c r="G29" s="26" t="s">
        <v>12</v>
      </c>
      <c r="H29" s="81"/>
      <c r="I29" s="81"/>
      <c r="J29" s="81"/>
      <c r="K29" s="7"/>
      <c r="L29" s="81"/>
      <c r="M29" s="82"/>
      <c r="N29" s="83"/>
      <c r="O29" s="81"/>
      <c r="P29" s="26" t="s">
        <v>10</v>
      </c>
      <c r="Q29" s="26" t="s">
        <v>11</v>
      </c>
      <c r="R29" s="26" t="s">
        <v>12</v>
      </c>
      <c r="S29" s="81"/>
      <c r="T29" s="81"/>
      <c r="U29" s="81"/>
      <c r="V29" s="40"/>
    </row>
    <row r="30" spans="1:22" s="2" customFormat="1" ht="15" customHeight="1" x14ac:dyDescent="0.2">
      <c r="A30" s="10" t="s">
        <v>13</v>
      </c>
      <c r="B30" s="85"/>
      <c r="C30" s="85"/>
      <c r="D30" s="27"/>
      <c r="E30" s="31"/>
      <c r="F30" s="31"/>
      <c r="G30" s="31"/>
      <c r="H30" s="31"/>
      <c r="I30" s="29"/>
      <c r="J30" s="29"/>
      <c r="K30" s="18"/>
      <c r="L30" s="30" t="s">
        <v>13</v>
      </c>
      <c r="M30" s="86"/>
      <c r="N30" s="86"/>
      <c r="O30" s="27"/>
      <c r="P30" s="31"/>
      <c r="Q30" s="31"/>
      <c r="R30" s="31"/>
      <c r="S30" s="31"/>
      <c r="T30" s="29"/>
      <c r="U30" s="29"/>
      <c r="V30" s="32"/>
    </row>
    <row r="31" spans="1:22" s="69" customFormat="1" ht="27" customHeight="1" x14ac:dyDescent="0.2">
      <c r="A31" s="34"/>
      <c r="B31" s="78" t="s">
        <v>149</v>
      </c>
      <c r="C31" s="78"/>
      <c r="D31" s="26" t="s">
        <v>14</v>
      </c>
      <c r="E31" s="33" t="s">
        <v>57</v>
      </c>
      <c r="F31" s="33" t="s">
        <v>15</v>
      </c>
      <c r="G31" s="33" t="s">
        <v>48</v>
      </c>
      <c r="H31" s="33" t="s">
        <v>58</v>
      </c>
      <c r="I31" s="33" t="s">
        <v>59</v>
      </c>
      <c r="J31" s="33"/>
      <c r="K31" s="18"/>
      <c r="L31" s="34"/>
      <c r="M31" s="79" t="s">
        <v>149</v>
      </c>
      <c r="N31" s="79"/>
      <c r="O31" s="26" t="s">
        <v>44</v>
      </c>
      <c r="P31" s="33" t="s">
        <v>29</v>
      </c>
      <c r="Q31" s="33" t="s">
        <v>71</v>
      </c>
      <c r="R31" s="33" t="s">
        <v>91</v>
      </c>
      <c r="S31" s="33" t="s">
        <v>127</v>
      </c>
      <c r="T31" s="33" t="s">
        <v>128</v>
      </c>
      <c r="U31" s="33"/>
      <c r="V31" s="32"/>
    </row>
    <row r="32" spans="1:22" s="69" customFormat="1" ht="27" customHeight="1" x14ac:dyDescent="0.2">
      <c r="A32" s="34"/>
      <c r="B32" s="78" t="s">
        <v>150</v>
      </c>
      <c r="C32" s="78"/>
      <c r="D32" s="26" t="s">
        <v>60</v>
      </c>
      <c r="E32" s="33" t="s">
        <v>61</v>
      </c>
      <c r="F32" s="33" t="s">
        <v>21</v>
      </c>
      <c r="G32" s="33"/>
      <c r="H32" s="33" t="s">
        <v>62</v>
      </c>
      <c r="I32" s="33" t="s">
        <v>63</v>
      </c>
      <c r="J32" s="33"/>
      <c r="K32" s="18"/>
      <c r="L32" s="34"/>
      <c r="M32" s="79" t="s">
        <v>163</v>
      </c>
      <c r="N32" s="79"/>
      <c r="O32" s="26" t="s">
        <v>60</v>
      </c>
      <c r="P32" s="33" t="s">
        <v>61</v>
      </c>
      <c r="Q32" s="33" t="s">
        <v>21</v>
      </c>
      <c r="R32" s="33"/>
      <c r="S32" s="33" t="s">
        <v>62</v>
      </c>
      <c r="T32" s="33" t="s">
        <v>63</v>
      </c>
      <c r="U32" s="33"/>
      <c r="V32" s="32"/>
    </row>
    <row r="33" spans="1:22" s="69" customFormat="1" ht="27" customHeight="1" x14ac:dyDescent="0.2">
      <c r="A33" s="34"/>
      <c r="B33" s="78" t="s">
        <v>151</v>
      </c>
      <c r="C33" s="78"/>
      <c r="D33" s="26" t="s">
        <v>24</v>
      </c>
      <c r="E33" s="33"/>
      <c r="F33" s="33" t="s">
        <v>3</v>
      </c>
      <c r="G33" s="33" t="s">
        <v>25</v>
      </c>
      <c r="H33" s="33" t="s">
        <v>26</v>
      </c>
      <c r="I33" s="33" t="s">
        <v>27</v>
      </c>
      <c r="J33" s="33"/>
      <c r="K33" s="18"/>
      <c r="L33" s="34"/>
      <c r="M33" s="79" t="s">
        <v>151</v>
      </c>
      <c r="N33" s="79"/>
      <c r="O33" s="26" t="s">
        <v>45</v>
      </c>
      <c r="P33" s="33" t="s">
        <v>3</v>
      </c>
      <c r="Q33" s="33" t="s">
        <v>31</v>
      </c>
      <c r="R33" s="33" t="s">
        <v>31</v>
      </c>
      <c r="S33" s="33" t="s">
        <v>111</v>
      </c>
      <c r="T33" s="33" t="s">
        <v>124</v>
      </c>
      <c r="U33" s="33"/>
      <c r="V33" s="32"/>
    </row>
    <row r="34" spans="1:22" s="69" customFormat="1" ht="27" customHeight="1" x14ac:dyDescent="0.2">
      <c r="A34" s="34"/>
      <c r="B34" s="78" t="s">
        <v>152</v>
      </c>
      <c r="C34" s="78"/>
      <c r="D34" s="26" t="s">
        <v>64</v>
      </c>
      <c r="E34" s="33" t="s">
        <v>3</v>
      </c>
      <c r="F34" s="33"/>
      <c r="G34" s="33" t="s">
        <v>65</v>
      </c>
      <c r="H34" s="33" t="s">
        <v>66</v>
      </c>
      <c r="I34" s="33" t="s">
        <v>67</v>
      </c>
      <c r="J34" s="33"/>
      <c r="K34" s="18"/>
      <c r="L34" s="34"/>
      <c r="M34" s="79" t="s">
        <v>152</v>
      </c>
      <c r="N34" s="79"/>
      <c r="O34" s="26" t="s">
        <v>64</v>
      </c>
      <c r="P34" s="33" t="s">
        <v>3</v>
      </c>
      <c r="Q34" s="33"/>
      <c r="R34" s="33" t="s">
        <v>65</v>
      </c>
      <c r="S34" s="33" t="s">
        <v>66</v>
      </c>
      <c r="T34" s="33" t="s">
        <v>67</v>
      </c>
      <c r="U34" s="33"/>
      <c r="V34" s="32"/>
    </row>
    <row r="35" spans="1:22" s="69" customFormat="1" ht="27" customHeight="1" x14ac:dyDescent="0.2">
      <c r="A35" s="34"/>
      <c r="B35" s="78" t="s">
        <v>148</v>
      </c>
      <c r="C35" s="78"/>
      <c r="D35" s="26" t="s">
        <v>34</v>
      </c>
      <c r="E35" s="33" t="s">
        <v>16</v>
      </c>
      <c r="F35" s="33" t="s">
        <v>3</v>
      </c>
      <c r="G35" s="33" t="s">
        <v>50</v>
      </c>
      <c r="H35" s="33" t="s">
        <v>51</v>
      </c>
      <c r="I35" s="33" t="s">
        <v>52</v>
      </c>
      <c r="J35" s="33"/>
      <c r="K35" s="18"/>
      <c r="L35" s="34"/>
      <c r="M35" s="79" t="s">
        <v>148</v>
      </c>
      <c r="N35" s="79"/>
      <c r="O35" s="26" t="s">
        <v>34</v>
      </c>
      <c r="P35" s="33" t="s">
        <v>16</v>
      </c>
      <c r="Q35" s="33" t="s">
        <v>3</v>
      </c>
      <c r="R35" s="33" t="s">
        <v>50</v>
      </c>
      <c r="S35" s="33" t="s">
        <v>51</v>
      </c>
      <c r="T35" s="33" t="s">
        <v>52</v>
      </c>
      <c r="U35" s="33"/>
      <c r="V35" s="32"/>
    </row>
    <row r="36" spans="1:22" s="3" customFormat="1" ht="27" customHeight="1" x14ac:dyDescent="0.2">
      <c r="A36" s="76" t="s">
        <v>37</v>
      </c>
      <c r="B36" s="76"/>
      <c r="C36" s="76"/>
      <c r="D36" s="35">
        <f>D35+210+D33+D32+154</f>
        <v>514</v>
      </c>
      <c r="E36" s="33" t="s">
        <v>68</v>
      </c>
      <c r="F36" s="33" t="s">
        <v>53</v>
      </c>
      <c r="G36" s="33" t="s">
        <v>69</v>
      </c>
      <c r="H36" s="33" t="s">
        <v>70</v>
      </c>
      <c r="I36" s="33"/>
      <c r="J36" s="33">
        <v>69.569999999999993</v>
      </c>
      <c r="K36" s="18"/>
      <c r="L36" s="77" t="s">
        <v>37</v>
      </c>
      <c r="M36" s="77"/>
      <c r="N36" s="77"/>
      <c r="O36" s="35">
        <f>O35+210+O33+O32+185</f>
        <v>555</v>
      </c>
      <c r="P36" s="33" t="s">
        <v>126</v>
      </c>
      <c r="Q36" s="33" t="s">
        <v>74</v>
      </c>
      <c r="R36" s="33" t="s">
        <v>129</v>
      </c>
      <c r="S36" s="33" t="s">
        <v>130</v>
      </c>
      <c r="T36" s="33"/>
      <c r="U36" s="33">
        <v>76.36</v>
      </c>
      <c r="V36" s="32"/>
    </row>
    <row r="37" spans="1:22" s="1" customFormat="1" ht="27" customHeight="1" x14ac:dyDescent="0.25">
      <c r="A37" s="39"/>
      <c r="B37" s="36"/>
      <c r="C37" s="36"/>
      <c r="D37" s="37"/>
      <c r="E37" s="38"/>
      <c r="F37" s="38"/>
      <c r="G37" s="38"/>
      <c r="H37" s="38"/>
      <c r="I37" s="38"/>
      <c r="J37" s="38"/>
      <c r="K37" s="7"/>
      <c r="L37" s="39"/>
      <c r="M37" s="39"/>
      <c r="N37" s="39"/>
      <c r="O37" s="37"/>
      <c r="P37" s="38"/>
      <c r="Q37" s="38"/>
      <c r="R37" s="38"/>
      <c r="S37" s="38"/>
      <c r="T37" s="38"/>
      <c r="U37" s="38"/>
      <c r="V37" s="40"/>
    </row>
    <row r="38" spans="1:22" s="1" customFormat="1" ht="27" customHeight="1" x14ac:dyDescent="0.25">
      <c r="A38" s="39"/>
      <c r="B38" s="36"/>
      <c r="C38" s="36"/>
      <c r="D38" s="37"/>
      <c r="E38" s="38"/>
      <c r="F38" s="38"/>
      <c r="G38" s="38"/>
      <c r="H38" s="38"/>
      <c r="I38" s="38"/>
      <c r="J38" s="38"/>
      <c r="K38" s="7"/>
      <c r="L38" s="39"/>
      <c r="M38" s="39"/>
      <c r="N38" s="39"/>
      <c r="O38" s="37"/>
      <c r="P38" s="38"/>
      <c r="Q38" s="38"/>
      <c r="R38" s="38"/>
      <c r="S38" s="38"/>
      <c r="T38" s="38"/>
      <c r="U38" s="38"/>
      <c r="V38" s="40"/>
    </row>
    <row r="39" spans="1:22" ht="18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16"/>
      <c r="L39" s="7"/>
      <c r="M39" s="7"/>
      <c r="N39" s="7"/>
      <c r="O39" s="15"/>
      <c r="P39" s="7"/>
      <c r="Q39" s="7"/>
      <c r="R39" s="7"/>
      <c r="S39" s="7"/>
      <c r="T39" s="7"/>
      <c r="U39" s="7"/>
    </row>
    <row r="40" spans="1:22" ht="18" customHeight="1" x14ac:dyDescent="0.25">
      <c r="A40" s="87"/>
      <c r="B40" s="87"/>
      <c r="C40" s="87"/>
      <c r="D40" s="15"/>
      <c r="E40" s="7"/>
      <c r="F40" s="7"/>
      <c r="G40" s="7"/>
      <c r="H40" s="8"/>
      <c r="I40" s="8"/>
      <c r="J40" s="7"/>
      <c r="K40" s="16"/>
      <c r="L40" s="87"/>
      <c r="M40" s="87"/>
      <c r="N40" s="87"/>
      <c r="O40" s="15"/>
      <c r="P40" s="7"/>
      <c r="Q40" s="7"/>
      <c r="R40" s="7"/>
      <c r="S40" s="8"/>
      <c r="T40" s="8"/>
      <c r="U40" s="7"/>
    </row>
    <row r="41" spans="1:22" ht="18" customHeight="1" x14ac:dyDescent="0.25">
      <c r="A41" s="88"/>
      <c r="B41" s="88"/>
      <c r="C41" s="8"/>
      <c r="D41" s="15"/>
      <c r="E41" s="7"/>
      <c r="F41" s="7"/>
      <c r="G41" s="7"/>
      <c r="H41" s="7"/>
      <c r="I41" s="7"/>
      <c r="J41" s="7"/>
      <c r="K41" s="16"/>
      <c r="L41" s="88"/>
      <c r="M41" s="88"/>
      <c r="N41" s="7"/>
      <c r="O41" s="15"/>
      <c r="P41" s="7"/>
      <c r="Q41" s="7"/>
      <c r="R41" s="100"/>
      <c r="S41" s="100"/>
      <c r="T41" s="100"/>
      <c r="U41" s="7"/>
    </row>
    <row r="42" spans="1:22" ht="27" customHeight="1" x14ac:dyDescent="0.25">
      <c r="A42" s="87"/>
      <c r="B42" s="87"/>
      <c r="C42" s="87"/>
      <c r="D42" s="15"/>
      <c r="E42" s="7"/>
      <c r="F42" s="7"/>
      <c r="G42" s="7"/>
      <c r="H42" s="7" t="s">
        <v>172</v>
      </c>
      <c r="I42" s="7"/>
      <c r="J42" s="7"/>
      <c r="K42" s="16"/>
      <c r="L42" s="87"/>
      <c r="M42" s="87"/>
      <c r="N42" s="87"/>
      <c r="O42" s="15"/>
      <c r="P42" s="7"/>
      <c r="Q42" s="7"/>
      <c r="R42" s="7"/>
      <c r="S42" s="7" t="s">
        <v>172</v>
      </c>
      <c r="T42" s="7"/>
      <c r="U42" s="7"/>
    </row>
    <row r="43" spans="1:22" s="58" customFormat="1" ht="27" customHeight="1" x14ac:dyDescent="0.35">
      <c r="A43" s="75" t="s">
        <v>208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</row>
    <row r="44" spans="1:22" ht="27" customHeight="1" x14ac:dyDescent="0.25">
      <c r="A44" s="105" t="s">
        <v>192</v>
      </c>
      <c r="B44" s="105"/>
      <c r="C44" s="20"/>
      <c r="D44" s="19" t="s">
        <v>0</v>
      </c>
      <c r="E44" s="7" t="s">
        <v>177</v>
      </c>
      <c r="F44" s="7"/>
      <c r="G44" s="143" t="s">
        <v>1</v>
      </c>
      <c r="H44" s="143"/>
      <c r="I44" s="7" t="s">
        <v>175</v>
      </c>
      <c r="J44" s="7"/>
      <c r="K44" s="16"/>
      <c r="L44" s="105" t="s">
        <v>195</v>
      </c>
      <c r="M44" s="105"/>
      <c r="N44" s="21"/>
      <c r="O44" s="19" t="s">
        <v>0</v>
      </c>
      <c r="P44" s="25" t="s">
        <v>177</v>
      </c>
      <c r="Q44" s="25"/>
      <c r="R44" s="91" t="s">
        <v>1</v>
      </c>
      <c r="S44" s="91"/>
      <c r="T44" s="25" t="s">
        <v>175</v>
      </c>
      <c r="U44" s="25"/>
    </row>
    <row r="45" spans="1:22" s="1" customFormat="1" ht="27" customHeight="1" x14ac:dyDescent="0.25">
      <c r="A45" s="105"/>
      <c r="B45" s="105"/>
      <c r="C45" s="24"/>
      <c r="D45" s="19" t="s">
        <v>2</v>
      </c>
      <c r="E45" s="15">
        <v>2</v>
      </c>
      <c r="F45" s="91" t="s">
        <v>173</v>
      </c>
      <c r="G45" s="91"/>
      <c r="H45" s="94"/>
      <c r="I45" s="94"/>
      <c r="J45" s="94"/>
      <c r="K45" s="16"/>
      <c r="L45" s="105"/>
      <c r="M45" s="105"/>
      <c r="N45" s="21"/>
      <c r="O45" s="19" t="s">
        <v>2</v>
      </c>
      <c r="P45" s="15">
        <v>2</v>
      </c>
      <c r="Q45" s="91" t="s">
        <v>174</v>
      </c>
      <c r="R45" s="91"/>
      <c r="S45" s="91"/>
      <c r="T45" s="91"/>
      <c r="U45" s="91"/>
      <c r="V45" s="40"/>
    </row>
    <row r="46" spans="1:22" s="64" customFormat="1" ht="27" customHeight="1" x14ac:dyDescent="0.2">
      <c r="A46" s="139" t="s">
        <v>4</v>
      </c>
      <c r="B46" s="141" t="s">
        <v>5</v>
      </c>
      <c r="C46" s="142"/>
      <c r="D46" s="117" t="s">
        <v>6</v>
      </c>
      <c r="E46" s="136" t="s">
        <v>7</v>
      </c>
      <c r="F46" s="137"/>
      <c r="G46" s="138"/>
      <c r="H46" s="101" t="s">
        <v>8</v>
      </c>
      <c r="I46" s="102" t="s">
        <v>9</v>
      </c>
      <c r="J46" s="102" t="s">
        <v>181</v>
      </c>
      <c r="K46" s="5"/>
      <c r="L46" s="139" t="s">
        <v>4</v>
      </c>
      <c r="M46" s="117" t="s">
        <v>5</v>
      </c>
      <c r="N46" s="116"/>
      <c r="O46" s="117" t="s">
        <v>6</v>
      </c>
      <c r="P46" s="136" t="s">
        <v>7</v>
      </c>
      <c r="Q46" s="137"/>
      <c r="R46" s="138"/>
      <c r="S46" s="101" t="s">
        <v>8</v>
      </c>
      <c r="T46" s="102" t="s">
        <v>9</v>
      </c>
      <c r="U46" s="139" t="s">
        <v>181</v>
      </c>
      <c r="V46" s="63"/>
    </row>
    <row r="47" spans="1:22" s="66" customFormat="1" ht="27" customHeight="1" x14ac:dyDescent="0.2">
      <c r="A47" s="96"/>
      <c r="B47" s="98"/>
      <c r="C47" s="99"/>
      <c r="D47" s="96"/>
      <c r="E47" s="13" t="s">
        <v>10</v>
      </c>
      <c r="F47" s="13" t="s">
        <v>11</v>
      </c>
      <c r="G47" s="13" t="s">
        <v>12</v>
      </c>
      <c r="H47" s="96"/>
      <c r="I47" s="96"/>
      <c r="J47" s="96"/>
      <c r="K47" s="5"/>
      <c r="L47" s="96"/>
      <c r="M47" s="118"/>
      <c r="N47" s="104"/>
      <c r="O47" s="96"/>
      <c r="P47" s="13" t="s">
        <v>10</v>
      </c>
      <c r="Q47" s="13" t="s">
        <v>11</v>
      </c>
      <c r="R47" s="13" t="s">
        <v>12</v>
      </c>
      <c r="S47" s="96"/>
      <c r="T47" s="96"/>
      <c r="U47" s="96"/>
      <c r="V47" s="65"/>
    </row>
    <row r="48" spans="1:22" s="70" customFormat="1" ht="27" customHeight="1" x14ac:dyDescent="0.2">
      <c r="A48" s="43" t="s">
        <v>13</v>
      </c>
      <c r="B48" s="78" t="s">
        <v>183</v>
      </c>
      <c r="C48" s="140"/>
      <c r="D48" s="26" t="s">
        <v>24</v>
      </c>
      <c r="E48" s="33"/>
      <c r="F48" s="33"/>
      <c r="G48" s="33"/>
      <c r="H48" s="33" t="s">
        <v>31</v>
      </c>
      <c r="I48" s="33" t="s">
        <v>81</v>
      </c>
      <c r="J48" s="33"/>
      <c r="K48" s="15"/>
      <c r="L48" s="42" t="s">
        <v>13</v>
      </c>
      <c r="M48" s="78" t="s">
        <v>183</v>
      </c>
      <c r="N48" s="140"/>
      <c r="O48" s="26" t="s">
        <v>45</v>
      </c>
      <c r="P48" s="33"/>
      <c r="Q48" s="33"/>
      <c r="R48" s="33"/>
      <c r="S48" s="33" t="s">
        <v>16</v>
      </c>
      <c r="T48" s="33" t="s">
        <v>131</v>
      </c>
      <c r="U48" s="33"/>
      <c r="V48" s="44"/>
    </row>
    <row r="49" spans="1:22" s="70" customFormat="1" ht="27" customHeight="1" x14ac:dyDescent="0.2">
      <c r="A49" s="45"/>
      <c r="B49" s="78" t="s">
        <v>156</v>
      </c>
      <c r="C49" s="140"/>
      <c r="D49" s="26" t="s">
        <v>82</v>
      </c>
      <c r="E49" s="33" t="s">
        <v>47</v>
      </c>
      <c r="F49" s="33" t="s">
        <v>83</v>
      </c>
      <c r="G49" s="33" t="s">
        <v>84</v>
      </c>
      <c r="H49" s="33" t="s">
        <v>85</v>
      </c>
      <c r="I49" s="33" t="s">
        <v>86</v>
      </c>
      <c r="J49" s="33"/>
      <c r="K49" s="15"/>
      <c r="L49" s="34"/>
      <c r="M49" s="79" t="s">
        <v>156</v>
      </c>
      <c r="N49" s="109"/>
      <c r="O49" s="26" t="s">
        <v>132</v>
      </c>
      <c r="P49" s="33" t="s">
        <v>83</v>
      </c>
      <c r="Q49" s="33" t="s">
        <v>38</v>
      </c>
      <c r="R49" s="33" t="s">
        <v>17</v>
      </c>
      <c r="S49" s="33" t="s">
        <v>133</v>
      </c>
      <c r="T49" s="33" t="s">
        <v>134</v>
      </c>
      <c r="U49" s="33"/>
      <c r="V49" s="44"/>
    </row>
    <row r="50" spans="1:22" s="70" customFormat="1" ht="27" customHeight="1" x14ac:dyDescent="0.2">
      <c r="A50" s="45"/>
      <c r="B50" s="78" t="s">
        <v>157</v>
      </c>
      <c r="C50" s="140"/>
      <c r="D50" s="26" t="s">
        <v>87</v>
      </c>
      <c r="E50" s="33"/>
      <c r="F50" s="33"/>
      <c r="G50" s="33" t="s">
        <v>57</v>
      </c>
      <c r="H50" s="33" t="s">
        <v>45</v>
      </c>
      <c r="I50" s="33" t="s">
        <v>88</v>
      </c>
      <c r="J50" s="33"/>
      <c r="K50" s="15"/>
      <c r="L50" s="34"/>
      <c r="M50" s="79" t="s">
        <v>167</v>
      </c>
      <c r="N50" s="109"/>
      <c r="O50" s="26" t="s">
        <v>87</v>
      </c>
      <c r="P50" s="33"/>
      <c r="Q50" s="33"/>
      <c r="R50" s="33" t="s">
        <v>57</v>
      </c>
      <c r="S50" s="33" t="s">
        <v>55</v>
      </c>
      <c r="T50" s="33" t="s">
        <v>113</v>
      </c>
      <c r="U50" s="33"/>
      <c r="V50" s="44"/>
    </row>
    <row r="51" spans="1:22" s="70" customFormat="1" ht="27" customHeight="1" x14ac:dyDescent="0.2">
      <c r="A51" s="45"/>
      <c r="B51" s="78" t="s">
        <v>158</v>
      </c>
      <c r="C51" s="140"/>
      <c r="D51" s="26" t="s">
        <v>80</v>
      </c>
      <c r="E51" s="33" t="s">
        <v>3</v>
      </c>
      <c r="F51" s="33"/>
      <c r="G51" s="33" t="s">
        <v>83</v>
      </c>
      <c r="H51" s="33" t="s">
        <v>89</v>
      </c>
      <c r="I51" s="33" t="s">
        <v>34</v>
      </c>
      <c r="J51" s="33"/>
      <c r="K51" s="15"/>
      <c r="L51" s="34"/>
      <c r="M51" s="79" t="s">
        <v>158</v>
      </c>
      <c r="N51" s="109"/>
      <c r="O51" s="26" t="s">
        <v>80</v>
      </c>
      <c r="P51" s="33" t="s">
        <v>3</v>
      </c>
      <c r="Q51" s="33"/>
      <c r="R51" s="33" t="s">
        <v>83</v>
      </c>
      <c r="S51" s="33" t="s">
        <v>89</v>
      </c>
      <c r="T51" s="33" t="s">
        <v>34</v>
      </c>
      <c r="U51" s="33"/>
      <c r="V51" s="44"/>
    </row>
    <row r="52" spans="1:22" s="70" customFormat="1" ht="27" customHeight="1" x14ac:dyDescent="0.2">
      <c r="A52" s="45"/>
      <c r="B52" s="78" t="s">
        <v>159</v>
      </c>
      <c r="C52" s="140"/>
      <c r="D52" s="26" t="s">
        <v>34</v>
      </c>
      <c r="E52" s="33" t="s">
        <v>16</v>
      </c>
      <c r="F52" s="33" t="s">
        <v>3</v>
      </c>
      <c r="G52" s="33" t="s">
        <v>50</v>
      </c>
      <c r="H52" s="33" t="s">
        <v>51</v>
      </c>
      <c r="I52" s="33" t="s">
        <v>52</v>
      </c>
      <c r="J52" s="33"/>
      <c r="K52" s="15"/>
      <c r="L52" s="34"/>
      <c r="M52" s="79" t="s">
        <v>159</v>
      </c>
      <c r="N52" s="109"/>
      <c r="O52" s="26" t="s">
        <v>34</v>
      </c>
      <c r="P52" s="33" t="s">
        <v>16</v>
      </c>
      <c r="Q52" s="33" t="s">
        <v>3</v>
      </c>
      <c r="R52" s="33" t="s">
        <v>50</v>
      </c>
      <c r="S52" s="33" t="s">
        <v>51</v>
      </c>
      <c r="T52" s="33" t="s">
        <v>52</v>
      </c>
      <c r="U52" s="33"/>
      <c r="V52" s="44"/>
    </row>
    <row r="53" spans="1:22" s="70" customFormat="1" ht="27" customHeight="1" x14ac:dyDescent="0.2">
      <c r="A53" s="147" t="s">
        <v>37</v>
      </c>
      <c r="B53" s="148"/>
      <c r="C53" s="149"/>
      <c r="D53" s="35">
        <f>D52+D51+D50+D49+D48</f>
        <v>530</v>
      </c>
      <c r="E53" s="35">
        <f t="shared" ref="E53" si="0">E52+E51+E50+E49+E48</f>
        <v>16</v>
      </c>
      <c r="F53" s="35">
        <f t="shared" ref="F53" si="1">F52+F51+F50+F49+F48</f>
        <v>14</v>
      </c>
      <c r="G53" s="35">
        <f t="shared" ref="G53" si="2">G52+G51+G50+G49+G48</f>
        <v>77</v>
      </c>
      <c r="H53" s="35">
        <f t="shared" ref="H53" si="3">H52+H51+H50+H49+H48</f>
        <v>496</v>
      </c>
      <c r="I53" s="33"/>
      <c r="J53" s="33">
        <v>69.569999999999993</v>
      </c>
      <c r="K53" s="15"/>
      <c r="L53" s="77" t="s">
        <v>37</v>
      </c>
      <c r="M53" s="150"/>
      <c r="N53" s="151"/>
      <c r="O53" s="35">
        <f>O52+O51+O50+O49+O48</f>
        <v>570</v>
      </c>
      <c r="P53" s="33" t="s">
        <v>61</v>
      </c>
      <c r="Q53" s="33" t="s">
        <v>102</v>
      </c>
      <c r="R53" s="33" t="s">
        <v>116</v>
      </c>
      <c r="S53" s="33" t="s">
        <v>135</v>
      </c>
      <c r="T53" s="33"/>
      <c r="U53" s="33">
        <v>76.36</v>
      </c>
      <c r="V53" s="44"/>
    </row>
    <row r="54" spans="1:22" s="1" customFormat="1" ht="27" customHeight="1" x14ac:dyDescent="0.25">
      <c r="A54" s="39"/>
      <c r="B54" s="36"/>
      <c r="C54" s="36"/>
      <c r="D54" s="37"/>
      <c r="E54" s="38"/>
      <c r="F54" s="38"/>
      <c r="G54" s="38"/>
      <c r="H54" s="38"/>
      <c r="I54" s="38"/>
      <c r="J54" s="38"/>
      <c r="K54" s="7"/>
      <c r="L54" s="39"/>
      <c r="M54" s="39"/>
      <c r="N54" s="39"/>
      <c r="O54" s="37"/>
      <c r="P54" s="38"/>
      <c r="Q54" s="38"/>
      <c r="R54" s="38"/>
      <c r="S54" s="38"/>
      <c r="T54" s="38"/>
      <c r="U54" s="38"/>
      <c r="V54" s="40"/>
    </row>
    <row r="55" spans="1:22" s="1" customFormat="1" ht="18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16"/>
      <c r="L55" s="7"/>
      <c r="M55" s="7"/>
      <c r="N55" s="7"/>
      <c r="O55" s="15"/>
      <c r="P55" s="7"/>
      <c r="Q55" s="7"/>
      <c r="R55" s="7"/>
      <c r="S55" s="7"/>
      <c r="T55" s="7"/>
      <c r="U55" s="7"/>
      <c r="V55" s="40"/>
    </row>
    <row r="56" spans="1:22" ht="18" customHeight="1" x14ac:dyDescent="0.25">
      <c r="A56" s="87"/>
      <c r="B56" s="87"/>
      <c r="C56" s="87"/>
      <c r="D56" s="15"/>
      <c r="E56" s="7"/>
      <c r="F56" s="7"/>
      <c r="G56" s="7"/>
      <c r="H56" s="8"/>
      <c r="I56" s="8"/>
      <c r="J56" s="7"/>
      <c r="K56" s="16"/>
      <c r="L56" s="87"/>
      <c r="M56" s="87"/>
      <c r="N56" s="87"/>
      <c r="O56" s="15"/>
      <c r="P56" s="7"/>
      <c r="Q56" s="7"/>
      <c r="R56" s="7"/>
      <c r="S56" s="8"/>
      <c r="T56" s="8"/>
      <c r="U56" s="7"/>
    </row>
    <row r="57" spans="1:22" ht="18" customHeight="1" x14ac:dyDescent="0.25">
      <c r="A57" s="88"/>
      <c r="B57" s="88"/>
      <c r="C57" s="8"/>
      <c r="D57" s="15"/>
      <c r="E57" s="7"/>
      <c r="F57" s="7"/>
      <c r="G57" s="100"/>
      <c r="H57" s="100"/>
      <c r="I57" s="100"/>
      <c r="J57" s="100"/>
      <c r="K57" s="16"/>
      <c r="L57" s="88"/>
      <c r="M57" s="88"/>
      <c r="N57" s="7"/>
      <c r="O57" s="15"/>
      <c r="P57" s="7"/>
      <c r="Q57" s="7"/>
      <c r="R57" s="100"/>
      <c r="S57" s="100"/>
      <c r="T57" s="100"/>
      <c r="U57" s="7"/>
    </row>
    <row r="58" spans="1:22" ht="27" customHeight="1" x14ac:dyDescent="0.25">
      <c r="A58" s="87"/>
      <c r="B58" s="87"/>
      <c r="C58" s="87"/>
      <c r="D58" s="15"/>
      <c r="E58" s="7"/>
      <c r="F58" s="7"/>
      <c r="G58" s="7"/>
      <c r="H58" s="7" t="s">
        <v>172</v>
      </c>
      <c r="I58" s="7"/>
      <c r="J58" s="7"/>
      <c r="K58" s="16"/>
      <c r="L58" s="87"/>
      <c r="M58" s="87"/>
      <c r="N58" s="87"/>
      <c r="O58" s="15"/>
      <c r="P58" s="7"/>
      <c r="Q58" s="7"/>
      <c r="R58" s="7"/>
      <c r="S58" s="7" t="s">
        <v>172</v>
      </c>
      <c r="T58" s="7"/>
      <c r="U58" s="7"/>
    </row>
    <row r="59" spans="1:22" s="59" customFormat="1" ht="27" customHeight="1" x14ac:dyDescent="0.35">
      <c r="A59" s="75" t="s">
        <v>203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58"/>
    </row>
    <row r="60" spans="1:22" ht="27" customHeight="1" x14ac:dyDescent="0.25">
      <c r="A60" s="105" t="s">
        <v>192</v>
      </c>
      <c r="B60" s="105"/>
      <c r="C60" s="21"/>
      <c r="D60" s="19" t="s">
        <v>0</v>
      </c>
      <c r="E60" s="25" t="s">
        <v>178</v>
      </c>
      <c r="F60" s="25"/>
      <c r="G60" s="91" t="s">
        <v>1</v>
      </c>
      <c r="H60" s="91"/>
      <c r="I60" s="25" t="s">
        <v>175</v>
      </c>
      <c r="J60" s="7"/>
      <c r="K60" s="16"/>
      <c r="L60" s="105" t="s">
        <v>195</v>
      </c>
      <c r="M60" s="105"/>
      <c r="N60" s="20"/>
      <c r="O60" s="19" t="s">
        <v>0</v>
      </c>
      <c r="P60" s="25" t="s">
        <v>178</v>
      </c>
      <c r="Q60" s="25"/>
      <c r="R60" s="91" t="s">
        <v>1</v>
      </c>
      <c r="S60" s="91"/>
      <c r="T60" s="25" t="s">
        <v>175</v>
      </c>
      <c r="U60" s="7"/>
    </row>
    <row r="61" spans="1:22" ht="27" customHeight="1" x14ac:dyDescent="0.25">
      <c r="A61" s="105"/>
      <c r="B61" s="105"/>
      <c r="C61" s="21"/>
      <c r="D61" s="19" t="s">
        <v>2</v>
      </c>
      <c r="E61" s="15">
        <v>2</v>
      </c>
      <c r="F61" s="94" t="s">
        <v>173</v>
      </c>
      <c r="G61" s="94"/>
      <c r="H61" s="94"/>
      <c r="I61" s="94"/>
      <c r="J61" s="94"/>
      <c r="K61" s="16"/>
      <c r="L61" s="105"/>
      <c r="M61" s="105"/>
      <c r="N61" s="20"/>
      <c r="O61" s="19" t="s">
        <v>2</v>
      </c>
      <c r="P61" s="15">
        <v>2</v>
      </c>
      <c r="Q61" s="94" t="s">
        <v>174</v>
      </c>
      <c r="R61" s="94"/>
      <c r="S61" s="94"/>
      <c r="T61" s="94"/>
      <c r="U61" s="94"/>
    </row>
    <row r="62" spans="1:22" s="64" customFormat="1" ht="27" customHeight="1" x14ac:dyDescent="0.2">
      <c r="A62" s="113" t="s">
        <v>4</v>
      </c>
      <c r="B62" s="132" t="s">
        <v>5</v>
      </c>
      <c r="C62" s="133"/>
      <c r="D62" s="95" t="s">
        <v>6</v>
      </c>
      <c r="E62" s="84" t="s">
        <v>7</v>
      </c>
      <c r="F62" s="84"/>
      <c r="G62" s="84"/>
      <c r="H62" s="95" t="s">
        <v>8</v>
      </c>
      <c r="I62" s="95" t="s">
        <v>9</v>
      </c>
      <c r="J62" s="95" t="s">
        <v>181</v>
      </c>
      <c r="K62" s="5"/>
      <c r="L62" s="135" t="s">
        <v>4</v>
      </c>
      <c r="M62" s="102" t="s">
        <v>5</v>
      </c>
      <c r="N62" s="102"/>
      <c r="O62" s="95" t="s">
        <v>6</v>
      </c>
      <c r="P62" s="84" t="s">
        <v>7</v>
      </c>
      <c r="Q62" s="84"/>
      <c r="R62" s="84"/>
      <c r="S62" s="95" t="s">
        <v>8</v>
      </c>
      <c r="T62" s="95" t="s">
        <v>9</v>
      </c>
      <c r="U62" s="95" t="s">
        <v>181</v>
      </c>
      <c r="V62" s="63"/>
    </row>
    <row r="63" spans="1:22" s="64" customFormat="1" ht="27" customHeight="1" x14ac:dyDescent="0.2">
      <c r="A63" s="114"/>
      <c r="B63" s="134"/>
      <c r="C63" s="99"/>
      <c r="D63" s="96"/>
      <c r="E63" s="14" t="s">
        <v>10</v>
      </c>
      <c r="F63" s="14" t="s">
        <v>11</v>
      </c>
      <c r="G63" s="14" t="s">
        <v>12</v>
      </c>
      <c r="H63" s="96"/>
      <c r="I63" s="96"/>
      <c r="J63" s="96"/>
      <c r="K63" s="5"/>
      <c r="L63" s="96"/>
      <c r="M63" s="118"/>
      <c r="N63" s="104"/>
      <c r="O63" s="96"/>
      <c r="P63" s="14" t="s">
        <v>10</v>
      </c>
      <c r="Q63" s="14" t="s">
        <v>11</v>
      </c>
      <c r="R63" s="14" t="s">
        <v>12</v>
      </c>
      <c r="S63" s="96"/>
      <c r="T63" s="96"/>
      <c r="U63" s="96"/>
      <c r="V63" s="63"/>
    </row>
    <row r="64" spans="1:22" ht="27" customHeight="1" x14ac:dyDescent="0.25">
      <c r="A64" s="49" t="s">
        <v>13</v>
      </c>
      <c r="B64" s="108"/>
      <c r="C64" s="108"/>
      <c r="D64" s="46"/>
      <c r="E64" s="47"/>
      <c r="F64" s="47"/>
      <c r="G64" s="47"/>
      <c r="H64" s="47"/>
      <c r="I64" s="48"/>
      <c r="J64" s="48"/>
      <c r="K64" s="16"/>
      <c r="L64" s="50" t="s">
        <v>13</v>
      </c>
      <c r="M64" s="111"/>
      <c r="N64" s="111"/>
      <c r="O64" s="46"/>
      <c r="P64" s="47"/>
      <c r="Q64" s="47"/>
      <c r="R64" s="47"/>
      <c r="S64" s="47"/>
      <c r="T64" s="48"/>
      <c r="U64" s="48"/>
    </row>
    <row r="65" spans="1:22" s="57" customFormat="1" ht="27" customHeight="1" x14ac:dyDescent="0.25">
      <c r="A65" s="51"/>
      <c r="B65" s="79" t="s">
        <v>153</v>
      </c>
      <c r="C65" s="109"/>
      <c r="D65" s="26" t="s">
        <v>14</v>
      </c>
      <c r="E65" s="33" t="s">
        <v>31</v>
      </c>
      <c r="F65" s="33" t="s">
        <v>72</v>
      </c>
      <c r="G65" s="33" t="s">
        <v>26</v>
      </c>
      <c r="H65" s="33" t="s">
        <v>73</v>
      </c>
      <c r="I65" s="33" t="s">
        <v>75</v>
      </c>
      <c r="J65" s="33"/>
      <c r="K65" s="16"/>
      <c r="L65" s="51"/>
      <c r="M65" s="110" t="s">
        <v>153</v>
      </c>
      <c r="N65" s="112"/>
      <c r="O65" s="26" t="s">
        <v>44</v>
      </c>
      <c r="P65" s="33" t="s">
        <v>16</v>
      </c>
      <c r="Q65" s="33" t="s">
        <v>72</v>
      </c>
      <c r="R65" s="33" t="s">
        <v>74</v>
      </c>
      <c r="S65" s="33" t="s">
        <v>136</v>
      </c>
      <c r="T65" s="52" t="s">
        <v>137</v>
      </c>
      <c r="U65" s="52"/>
      <c r="V65" s="17"/>
    </row>
    <row r="66" spans="1:22" s="57" customFormat="1" ht="27" customHeight="1" x14ac:dyDescent="0.25">
      <c r="A66" s="51"/>
      <c r="B66" s="106" t="s">
        <v>160</v>
      </c>
      <c r="C66" s="106"/>
      <c r="D66" s="26" t="s">
        <v>92</v>
      </c>
      <c r="E66" s="33" t="s">
        <v>76</v>
      </c>
      <c r="F66" s="33" t="s">
        <v>16</v>
      </c>
      <c r="G66" s="33" t="s">
        <v>25</v>
      </c>
      <c r="H66" s="33" t="s">
        <v>93</v>
      </c>
      <c r="I66" s="33" t="s">
        <v>94</v>
      </c>
      <c r="J66" s="33"/>
      <c r="K66" s="16"/>
      <c r="L66" s="51"/>
      <c r="M66" s="110" t="s">
        <v>160</v>
      </c>
      <c r="N66" s="110"/>
      <c r="O66" s="26" t="s">
        <v>92</v>
      </c>
      <c r="P66" s="33" t="s">
        <v>76</v>
      </c>
      <c r="Q66" s="33" t="s">
        <v>16</v>
      </c>
      <c r="R66" s="33" t="s">
        <v>25</v>
      </c>
      <c r="S66" s="33" t="s">
        <v>93</v>
      </c>
      <c r="T66" s="52" t="s">
        <v>94</v>
      </c>
      <c r="U66" s="52"/>
      <c r="V66" s="17"/>
    </row>
    <row r="67" spans="1:22" s="57" customFormat="1" ht="27" customHeight="1" x14ac:dyDescent="0.25">
      <c r="A67" s="51"/>
      <c r="B67" s="106" t="s">
        <v>187</v>
      </c>
      <c r="C67" s="106"/>
      <c r="D67" s="26">
        <v>33.299999999999997</v>
      </c>
      <c r="E67" s="33">
        <v>15.1</v>
      </c>
      <c r="F67" s="33">
        <v>7.32</v>
      </c>
      <c r="G67" s="33">
        <v>17.3</v>
      </c>
      <c r="H67" s="33">
        <v>142.5</v>
      </c>
      <c r="I67" s="33"/>
      <c r="J67" s="33"/>
      <c r="K67" s="16"/>
      <c r="L67" s="51"/>
      <c r="M67" s="106" t="s">
        <v>187</v>
      </c>
      <c r="N67" s="106"/>
      <c r="O67" s="26">
        <v>33.299999999999997</v>
      </c>
      <c r="P67" s="33">
        <v>15.1</v>
      </c>
      <c r="Q67" s="33">
        <v>7.32</v>
      </c>
      <c r="R67" s="33">
        <v>17.3</v>
      </c>
      <c r="S67" s="33">
        <v>142.5</v>
      </c>
      <c r="T67" s="33"/>
      <c r="U67" s="52"/>
      <c r="V67" s="17"/>
    </row>
    <row r="68" spans="1:22" s="57" customFormat="1" ht="27" customHeight="1" x14ac:dyDescent="0.25">
      <c r="A68" s="51"/>
      <c r="B68" s="78" t="s">
        <v>152</v>
      </c>
      <c r="C68" s="78"/>
      <c r="D68" s="26" t="s">
        <v>64</v>
      </c>
      <c r="E68" s="33" t="s">
        <v>3</v>
      </c>
      <c r="F68" s="33"/>
      <c r="G68" s="33" t="s">
        <v>65</v>
      </c>
      <c r="H68" s="33" t="s">
        <v>66</v>
      </c>
      <c r="I68" s="33" t="s">
        <v>67</v>
      </c>
      <c r="J68" s="33"/>
      <c r="K68" s="18"/>
      <c r="L68" s="34"/>
      <c r="M68" s="79" t="s">
        <v>152</v>
      </c>
      <c r="N68" s="79"/>
      <c r="O68" s="26" t="s">
        <v>64</v>
      </c>
      <c r="P68" s="33" t="s">
        <v>3</v>
      </c>
      <c r="Q68" s="33"/>
      <c r="R68" s="33" t="s">
        <v>65</v>
      </c>
      <c r="S68" s="33" t="s">
        <v>66</v>
      </c>
      <c r="T68" s="33" t="s">
        <v>67</v>
      </c>
      <c r="U68" s="33"/>
      <c r="V68" s="17"/>
    </row>
    <row r="69" spans="1:22" s="57" customFormat="1" ht="27" customHeight="1" x14ac:dyDescent="0.25">
      <c r="A69" s="51"/>
      <c r="B69" s="106" t="s">
        <v>148</v>
      </c>
      <c r="C69" s="106"/>
      <c r="D69" s="26" t="s">
        <v>34</v>
      </c>
      <c r="E69" s="33" t="s">
        <v>16</v>
      </c>
      <c r="F69" s="33" t="s">
        <v>3</v>
      </c>
      <c r="G69" s="33" t="s">
        <v>50</v>
      </c>
      <c r="H69" s="33" t="s">
        <v>51</v>
      </c>
      <c r="I69" s="52" t="s">
        <v>52</v>
      </c>
      <c r="J69" s="33"/>
      <c r="K69" s="16"/>
      <c r="L69" s="51"/>
      <c r="M69" s="110" t="s">
        <v>148</v>
      </c>
      <c r="N69" s="110"/>
      <c r="O69" s="26">
        <v>55</v>
      </c>
      <c r="P69" s="33">
        <v>4.34</v>
      </c>
      <c r="Q69" s="33">
        <v>0.55000000000000004</v>
      </c>
      <c r="R69" s="33">
        <v>26.56</v>
      </c>
      <c r="S69" s="33">
        <v>135.30000000000001</v>
      </c>
      <c r="T69" s="52">
        <v>27.01</v>
      </c>
      <c r="U69" s="52"/>
      <c r="V69" s="17"/>
    </row>
    <row r="70" spans="1:22" s="57" customFormat="1" ht="27" customHeight="1" x14ac:dyDescent="0.25">
      <c r="A70" s="107" t="s">
        <v>37</v>
      </c>
      <c r="B70" s="107"/>
      <c r="C70" s="107"/>
      <c r="D70" s="35">
        <f>D69+210+D67+70+154</f>
        <v>517.29999999999995</v>
      </c>
      <c r="E70" s="33">
        <f>E69+E68+E67+E66+E65</f>
        <v>35.1</v>
      </c>
      <c r="F70" s="33">
        <f t="shared" ref="F70" si="4">F69+F68+F67+F66+F65</f>
        <v>17.32</v>
      </c>
      <c r="G70" s="33">
        <f t="shared" ref="G70" si="5">G69+G68+G67+G66+G65</f>
        <v>86.3</v>
      </c>
      <c r="H70" s="33">
        <f t="shared" ref="H70" si="6">H69+H68+H67+H66+H65</f>
        <v>709.5</v>
      </c>
      <c r="I70" s="33"/>
      <c r="J70" s="33">
        <v>69.569999999999993</v>
      </c>
      <c r="K70" s="16"/>
      <c r="L70" s="107" t="s">
        <v>37</v>
      </c>
      <c r="M70" s="107"/>
      <c r="N70" s="107"/>
      <c r="O70" s="35">
        <f>O69+210+O67+70+185</f>
        <v>553.29999999999995</v>
      </c>
      <c r="P70" s="33">
        <f>P69+P68+P67+P66+P65</f>
        <v>36.44</v>
      </c>
      <c r="Q70" s="33">
        <f t="shared" ref="Q70" si="7">Q69+Q68+Q67+Q66+Q65</f>
        <v>16.87</v>
      </c>
      <c r="R70" s="33">
        <f t="shared" ref="R70" si="8">R69+R68+R67+R66+R65</f>
        <v>92.86</v>
      </c>
      <c r="S70" s="33">
        <f t="shared" ref="S70" si="9">S69+S68+S67+S66+S65</f>
        <v>745.8</v>
      </c>
      <c r="T70" s="52"/>
      <c r="U70" s="33">
        <v>76.36</v>
      </c>
      <c r="V70" s="17"/>
    </row>
    <row r="71" spans="1:22" s="1" customFormat="1" ht="27" customHeight="1" x14ac:dyDescent="0.25">
      <c r="A71" s="7"/>
      <c r="B71" s="7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2" s="1" customFormat="1" ht="18" customHeight="1" x14ac:dyDescent="0.25">
      <c r="A72" s="7"/>
      <c r="B72" s="8"/>
      <c r="C72" s="8"/>
      <c r="D72" s="15"/>
      <c r="E72" s="7"/>
      <c r="F72" s="7"/>
      <c r="G72" s="7"/>
      <c r="H72" s="7"/>
      <c r="I72" s="7"/>
      <c r="J72" s="7"/>
      <c r="K72" s="16"/>
      <c r="L72" s="7"/>
      <c r="M72" s="7"/>
      <c r="N72" s="7"/>
      <c r="O72" s="15"/>
      <c r="P72" s="7"/>
      <c r="Q72" s="7"/>
      <c r="R72" s="7"/>
      <c r="S72" s="7"/>
      <c r="T72" s="7"/>
      <c r="U72" s="7"/>
      <c r="V72" s="40"/>
    </row>
    <row r="73" spans="1:22" ht="18" customHeight="1" x14ac:dyDescent="0.25">
      <c r="A73" s="87"/>
      <c r="B73" s="87"/>
      <c r="C73" s="87"/>
      <c r="D73" s="74"/>
      <c r="E73" s="7"/>
      <c r="F73" s="7"/>
      <c r="G73" s="7"/>
      <c r="H73" s="8"/>
      <c r="I73" s="8"/>
      <c r="J73" s="7"/>
      <c r="K73" s="16"/>
      <c r="L73" s="87"/>
      <c r="M73" s="87"/>
      <c r="N73" s="87"/>
      <c r="O73" s="74"/>
      <c r="P73" s="7"/>
      <c r="Q73" s="7"/>
      <c r="R73" s="7"/>
      <c r="S73" s="8"/>
      <c r="T73" s="8"/>
      <c r="U73" s="7"/>
    </row>
    <row r="74" spans="1:22" ht="18" customHeight="1" x14ac:dyDescent="0.25">
      <c r="A74" s="88"/>
      <c r="B74" s="88"/>
      <c r="C74" s="8"/>
      <c r="D74" s="74"/>
      <c r="E74" s="7"/>
      <c r="F74" s="7"/>
      <c r="G74" s="7"/>
      <c r="H74" s="7"/>
      <c r="I74" s="7"/>
      <c r="J74" s="7"/>
      <c r="K74" s="16"/>
      <c r="L74" s="88"/>
      <c r="M74" s="88"/>
      <c r="N74" s="7"/>
      <c r="O74" s="74"/>
      <c r="P74" s="7"/>
      <c r="Q74" s="7"/>
      <c r="R74" s="7"/>
      <c r="S74" s="7"/>
      <c r="T74" s="7"/>
      <c r="U74" s="7"/>
    </row>
    <row r="75" spans="1:22" ht="27" customHeight="1" x14ac:dyDescent="0.25">
      <c r="A75" s="87"/>
      <c r="B75" s="87"/>
      <c r="C75" s="87"/>
      <c r="D75" s="74"/>
      <c r="E75" s="7"/>
      <c r="F75" s="7"/>
      <c r="G75" s="7"/>
      <c r="H75" s="7"/>
      <c r="I75" s="7"/>
      <c r="J75" s="7"/>
      <c r="K75" s="16"/>
      <c r="L75" s="87"/>
      <c r="M75" s="87"/>
      <c r="N75" s="87"/>
      <c r="O75" s="74"/>
      <c r="P75" s="7"/>
      <c r="Q75" s="7"/>
      <c r="R75" s="7"/>
      <c r="S75" s="7"/>
      <c r="T75" s="7"/>
      <c r="U75" s="7"/>
    </row>
    <row r="76" spans="1:22" s="59" customFormat="1" ht="27" customHeight="1" x14ac:dyDescent="0.35">
      <c r="A76" s="75" t="s">
        <v>204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58"/>
    </row>
    <row r="77" spans="1:22" ht="27" customHeight="1" x14ac:dyDescent="0.25">
      <c r="A77" s="105" t="s">
        <v>192</v>
      </c>
      <c r="B77" s="105"/>
      <c r="C77" s="20"/>
      <c r="D77" s="19" t="s">
        <v>0</v>
      </c>
      <c r="E77" s="25" t="s">
        <v>179</v>
      </c>
      <c r="F77" s="25"/>
      <c r="G77" s="91" t="s">
        <v>1</v>
      </c>
      <c r="H77" s="91"/>
      <c r="I77" s="25" t="s">
        <v>175</v>
      </c>
      <c r="J77" s="7"/>
      <c r="K77" s="16"/>
      <c r="L77" s="105" t="s">
        <v>195</v>
      </c>
      <c r="M77" s="105"/>
      <c r="N77" s="21"/>
      <c r="O77" s="19" t="s">
        <v>0</v>
      </c>
      <c r="P77" s="25" t="s">
        <v>179</v>
      </c>
      <c r="Q77" s="25"/>
      <c r="R77" s="91" t="s">
        <v>1</v>
      </c>
      <c r="S77" s="91"/>
      <c r="T77" s="25" t="s">
        <v>175</v>
      </c>
      <c r="U77" s="7"/>
    </row>
    <row r="78" spans="1:22" ht="27" customHeight="1" x14ac:dyDescent="0.25">
      <c r="A78" s="105"/>
      <c r="B78" s="105"/>
      <c r="C78" s="20"/>
      <c r="D78" s="19" t="s">
        <v>2</v>
      </c>
      <c r="E78" s="74">
        <v>2</v>
      </c>
      <c r="F78" s="94" t="s">
        <v>173</v>
      </c>
      <c r="G78" s="94"/>
      <c r="H78" s="94"/>
      <c r="I78" s="94"/>
      <c r="J78" s="94"/>
      <c r="K78" s="16"/>
      <c r="L78" s="105"/>
      <c r="M78" s="105"/>
      <c r="N78" s="21"/>
      <c r="O78" s="19" t="s">
        <v>2</v>
      </c>
      <c r="P78" s="74">
        <v>2</v>
      </c>
      <c r="Q78" s="94" t="s">
        <v>174</v>
      </c>
      <c r="R78" s="94"/>
      <c r="S78" s="94"/>
      <c r="T78" s="94"/>
      <c r="U78" s="94"/>
    </row>
    <row r="79" spans="1:22" s="64" customFormat="1" ht="27" customHeight="1" x14ac:dyDescent="0.2">
      <c r="A79" s="113" t="s">
        <v>4</v>
      </c>
      <c r="B79" s="132" t="s">
        <v>5</v>
      </c>
      <c r="C79" s="133"/>
      <c r="D79" s="95" t="s">
        <v>6</v>
      </c>
      <c r="E79" s="84" t="s">
        <v>7</v>
      </c>
      <c r="F79" s="84"/>
      <c r="G79" s="84"/>
      <c r="H79" s="95" t="s">
        <v>8</v>
      </c>
      <c r="I79" s="95" t="s">
        <v>9</v>
      </c>
      <c r="J79" s="95" t="s">
        <v>181</v>
      </c>
      <c r="K79" s="5"/>
      <c r="L79" s="113" t="s">
        <v>4</v>
      </c>
      <c r="M79" s="101" t="s">
        <v>5</v>
      </c>
      <c r="N79" s="102"/>
      <c r="O79" s="95" t="s">
        <v>6</v>
      </c>
      <c r="P79" s="84" t="s">
        <v>7</v>
      </c>
      <c r="Q79" s="84"/>
      <c r="R79" s="84"/>
      <c r="S79" s="95" t="s">
        <v>8</v>
      </c>
      <c r="T79" s="95" t="s">
        <v>9</v>
      </c>
      <c r="U79" s="95" t="s">
        <v>181</v>
      </c>
      <c r="V79" s="63"/>
    </row>
    <row r="80" spans="1:22" s="64" customFormat="1" ht="27" customHeight="1" x14ac:dyDescent="0.2">
      <c r="A80" s="114"/>
      <c r="B80" s="134"/>
      <c r="C80" s="99"/>
      <c r="D80" s="96"/>
      <c r="E80" s="72" t="s">
        <v>10</v>
      </c>
      <c r="F80" s="72" t="s">
        <v>11</v>
      </c>
      <c r="G80" s="72" t="s">
        <v>12</v>
      </c>
      <c r="H80" s="96"/>
      <c r="I80" s="96"/>
      <c r="J80" s="96"/>
      <c r="K80" s="5"/>
      <c r="L80" s="114"/>
      <c r="M80" s="103"/>
      <c r="N80" s="104"/>
      <c r="O80" s="96"/>
      <c r="P80" s="72" t="s">
        <v>10</v>
      </c>
      <c r="Q80" s="72" t="s">
        <v>11</v>
      </c>
      <c r="R80" s="72" t="s">
        <v>12</v>
      </c>
      <c r="S80" s="96"/>
      <c r="T80" s="96"/>
      <c r="U80" s="96"/>
      <c r="V80" s="63"/>
    </row>
    <row r="81" spans="1:22" s="3" customFormat="1" ht="27" customHeight="1" x14ac:dyDescent="0.2">
      <c r="A81" s="53" t="s">
        <v>13</v>
      </c>
      <c r="B81" s="131"/>
      <c r="C81" s="131"/>
      <c r="D81" s="27"/>
      <c r="E81" s="73"/>
      <c r="F81" s="73"/>
      <c r="G81" s="73"/>
      <c r="H81" s="73"/>
      <c r="I81" s="29"/>
      <c r="J81" s="29"/>
      <c r="K81" s="18"/>
      <c r="L81" s="53" t="s">
        <v>13</v>
      </c>
      <c r="M81" s="86"/>
      <c r="N81" s="86"/>
      <c r="O81" s="27"/>
      <c r="P81" s="73"/>
      <c r="Q81" s="73"/>
      <c r="R81" s="73"/>
      <c r="S81" s="73"/>
      <c r="T81" s="29"/>
      <c r="U81" s="29"/>
      <c r="V81" s="32"/>
    </row>
    <row r="82" spans="1:22" s="69" customFormat="1" ht="27" customHeight="1" x14ac:dyDescent="0.2">
      <c r="A82" s="34"/>
      <c r="B82" s="78" t="s">
        <v>161</v>
      </c>
      <c r="C82" s="78"/>
      <c r="D82" s="26" t="s">
        <v>96</v>
      </c>
      <c r="E82" s="33" t="s">
        <v>71</v>
      </c>
      <c r="F82" s="33" t="s">
        <v>43</v>
      </c>
      <c r="G82" s="33" t="s">
        <v>97</v>
      </c>
      <c r="H82" s="33" t="s">
        <v>98</v>
      </c>
      <c r="I82" s="33" t="s">
        <v>99</v>
      </c>
      <c r="J82" s="33"/>
      <c r="K82" s="18"/>
      <c r="L82" s="34"/>
      <c r="M82" s="79" t="s">
        <v>161</v>
      </c>
      <c r="N82" s="79"/>
      <c r="O82" s="26" t="s">
        <v>96</v>
      </c>
      <c r="P82" s="33" t="s">
        <v>71</v>
      </c>
      <c r="Q82" s="33" t="s">
        <v>43</v>
      </c>
      <c r="R82" s="33" t="s">
        <v>97</v>
      </c>
      <c r="S82" s="33" t="s">
        <v>98</v>
      </c>
      <c r="T82" s="33" t="s">
        <v>99</v>
      </c>
      <c r="U82" s="33"/>
      <c r="V82" s="32"/>
    </row>
    <row r="83" spans="1:22" s="69" customFormat="1" ht="27" customHeight="1" x14ac:dyDescent="0.2">
      <c r="A83" s="34"/>
      <c r="B83" s="78" t="s">
        <v>162</v>
      </c>
      <c r="C83" s="78"/>
      <c r="D83" s="26" t="s">
        <v>100</v>
      </c>
      <c r="E83" s="33"/>
      <c r="F83" s="33"/>
      <c r="G83" s="33" t="s">
        <v>43</v>
      </c>
      <c r="H83" s="33" t="s">
        <v>68</v>
      </c>
      <c r="I83" s="33" t="s">
        <v>101</v>
      </c>
      <c r="J83" s="33"/>
      <c r="K83" s="18"/>
      <c r="L83" s="34"/>
      <c r="M83" s="79" t="s">
        <v>165</v>
      </c>
      <c r="N83" s="79"/>
      <c r="O83" s="26" t="s">
        <v>100</v>
      </c>
      <c r="P83" s="33"/>
      <c r="Q83" s="33"/>
      <c r="R83" s="33" t="s">
        <v>43</v>
      </c>
      <c r="S83" s="33" t="s">
        <v>68</v>
      </c>
      <c r="T83" s="33" t="s">
        <v>101</v>
      </c>
      <c r="U83" s="33"/>
      <c r="V83" s="32"/>
    </row>
    <row r="84" spans="1:22" s="69" customFormat="1" ht="27" customHeight="1" x14ac:dyDescent="0.2">
      <c r="A84" s="34"/>
      <c r="B84" s="78" t="s">
        <v>209</v>
      </c>
      <c r="C84" s="78"/>
      <c r="D84" s="26">
        <v>100</v>
      </c>
      <c r="E84" s="33">
        <v>9.24</v>
      </c>
      <c r="F84" s="33">
        <v>10.8</v>
      </c>
      <c r="G84" s="33">
        <v>25.39</v>
      </c>
      <c r="H84" s="33">
        <v>244</v>
      </c>
      <c r="I84" s="33" t="s">
        <v>108</v>
      </c>
      <c r="J84" s="33"/>
      <c r="K84" s="18"/>
      <c r="L84" s="34"/>
      <c r="M84" s="78" t="s">
        <v>209</v>
      </c>
      <c r="N84" s="78"/>
      <c r="O84" s="26">
        <v>100</v>
      </c>
      <c r="P84" s="33">
        <v>9.24</v>
      </c>
      <c r="Q84" s="33">
        <v>10.8</v>
      </c>
      <c r="R84" s="33">
        <v>25.39</v>
      </c>
      <c r="S84" s="33">
        <v>244</v>
      </c>
      <c r="T84" s="33" t="s">
        <v>108</v>
      </c>
      <c r="U84" s="33"/>
      <c r="V84" s="32"/>
    </row>
    <row r="85" spans="1:22" s="69" customFormat="1" ht="27" customHeight="1" x14ac:dyDescent="0.2">
      <c r="A85" s="34"/>
      <c r="B85" s="78" t="s">
        <v>148</v>
      </c>
      <c r="C85" s="78"/>
      <c r="D85" s="26" t="s">
        <v>34</v>
      </c>
      <c r="E85" s="33" t="s">
        <v>16</v>
      </c>
      <c r="F85" s="33" t="s">
        <v>3</v>
      </c>
      <c r="G85" s="33" t="s">
        <v>50</v>
      </c>
      <c r="H85" s="33" t="s">
        <v>51</v>
      </c>
      <c r="I85" s="33" t="s">
        <v>52</v>
      </c>
      <c r="J85" s="33"/>
      <c r="K85" s="18"/>
      <c r="L85" s="34"/>
      <c r="M85" s="79" t="s">
        <v>148</v>
      </c>
      <c r="N85" s="79"/>
      <c r="O85" s="26" t="s">
        <v>34</v>
      </c>
      <c r="P85" s="33" t="s">
        <v>16</v>
      </c>
      <c r="Q85" s="33" t="s">
        <v>3</v>
      </c>
      <c r="R85" s="33" t="s">
        <v>50</v>
      </c>
      <c r="S85" s="33" t="s">
        <v>51</v>
      </c>
      <c r="T85" s="33" t="s">
        <v>52</v>
      </c>
      <c r="U85" s="33"/>
      <c r="V85" s="32"/>
    </row>
    <row r="86" spans="1:22" s="69" customFormat="1" ht="27" customHeight="1" x14ac:dyDescent="0.2">
      <c r="A86" s="77" t="s">
        <v>37</v>
      </c>
      <c r="B86" s="77"/>
      <c r="C86" s="77"/>
      <c r="D86" s="35">
        <f>D85+D84+220+184.5</f>
        <v>554.5</v>
      </c>
      <c r="E86" s="33">
        <f>E85+E84+E83+E82</f>
        <v>20.240000000000002</v>
      </c>
      <c r="F86" s="33">
        <f t="shared" ref="F86:I86" si="10">F85+F84+F83+F82</f>
        <v>19.8</v>
      </c>
      <c r="G86" s="33">
        <f t="shared" si="10"/>
        <v>90.39</v>
      </c>
      <c r="H86" s="33">
        <f t="shared" si="10"/>
        <v>629</v>
      </c>
      <c r="I86" s="33">
        <f t="shared" si="10"/>
        <v>486.16999999999996</v>
      </c>
      <c r="J86" s="33">
        <v>69.569999999999993</v>
      </c>
      <c r="K86" s="18"/>
      <c r="L86" s="77" t="s">
        <v>37</v>
      </c>
      <c r="M86" s="77"/>
      <c r="N86" s="77"/>
      <c r="O86" s="35">
        <f>O85+O84+220+184.5</f>
        <v>554.5</v>
      </c>
      <c r="P86" s="33">
        <f>P85+P84+P83+P82</f>
        <v>20.240000000000002</v>
      </c>
      <c r="Q86" s="33">
        <f t="shared" ref="Q86:S86" si="11">Q85+Q84+Q83+Q82</f>
        <v>19.8</v>
      </c>
      <c r="R86" s="33">
        <f t="shared" si="11"/>
        <v>90.39</v>
      </c>
      <c r="S86" s="33">
        <f t="shared" si="11"/>
        <v>629</v>
      </c>
      <c r="T86" s="33"/>
      <c r="U86" s="33">
        <v>76.36</v>
      </c>
      <c r="V86" s="32"/>
    </row>
    <row r="87" spans="1:22" s="1" customFormat="1" ht="27" customHeight="1" x14ac:dyDescent="0.25">
      <c r="A87" s="77" t="s">
        <v>206</v>
      </c>
      <c r="B87" s="77"/>
      <c r="C87" s="77"/>
      <c r="D87" s="35">
        <f>D2+D20+D37+D54+D86+E101+D117+D135+D153+D170</f>
        <v>558.5</v>
      </c>
      <c r="E87" s="35">
        <f>E2+E20+E37+E54+E86+F101+E117+E135+E153+E170</f>
        <v>525.24</v>
      </c>
      <c r="F87" s="35">
        <f>F2+F20+F37+F54+F86+G101+F117+F135+F153+F170</f>
        <v>63.8</v>
      </c>
      <c r="G87" s="35">
        <f>G2+G20+G37+G54+G86+H101+G117+G135+G153+G170</f>
        <v>231.39</v>
      </c>
      <c r="H87" s="35">
        <f>H2+H20+H37+H54+H86+I101+H117+H135+H153+H170</f>
        <v>934</v>
      </c>
      <c r="I87" s="33"/>
      <c r="J87" s="33">
        <v>70.569999999999993</v>
      </c>
      <c r="K87" s="18"/>
      <c r="L87" s="77" t="s">
        <v>206</v>
      </c>
      <c r="M87" s="77"/>
      <c r="N87" s="77"/>
      <c r="O87" s="35">
        <f>O2+O20+O37+O54+O86+P101+P117+O117+O135+O153+O170</f>
        <v>1108.5</v>
      </c>
      <c r="P87" s="35">
        <f>P2+P20+P37+P54+P86+Q101+Q117+P117+P135+P153+P170</f>
        <v>593.24</v>
      </c>
      <c r="Q87" s="35">
        <f>Q2+Q20+Q37+Q54+Q86+R101+R117+Q117+Q135+Q153+Q170</f>
        <v>86.8</v>
      </c>
      <c r="R87" s="35">
        <f>R2+R20+R37+R54+R86+S101+S117+R117+R135+R153+R170</f>
        <v>342.39</v>
      </c>
      <c r="S87" s="35">
        <f>S2+S20+S37+S54+S86+T101+T117+S117+S135+S153+S170</f>
        <v>1679</v>
      </c>
      <c r="T87" s="33"/>
      <c r="U87" s="33">
        <v>77.36</v>
      </c>
      <c r="V87" s="40"/>
    </row>
    <row r="88" spans="1:22" s="1" customFormat="1" ht="27" customHeight="1" x14ac:dyDescent="0.25">
      <c r="A88" s="77" t="s">
        <v>207</v>
      </c>
      <c r="B88" s="77"/>
      <c r="C88" s="77"/>
      <c r="D88" s="35">
        <f>D87/10</f>
        <v>55.85</v>
      </c>
      <c r="E88" s="35">
        <f t="shared" ref="E88:H88" si="12">E87/10</f>
        <v>52.524000000000001</v>
      </c>
      <c r="F88" s="35">
        <f t="shared" si="12"/>
        <v>6.38</v>
      </c>
      <c r="G88" s="35">
        <f t="shared" si="12"/>
        <v>23.138999999999999</v>
      </c>
      <c r="H88" s="35">
        <f t="shared" si="12"/>
        <v>93.4</v>
      </c>
      <c r="I88" s="33"/>
      <c r="J88" s="33">
        <v>71.569999999999993</v>
      </c>
      <c r="K88" s="18"/>
      <c r="L88" s="77" t="s">
        <v>207</v>
      </c>
      <c r="M88" s="77"/>
      <c r="N88" s="77"/>
      <c r="O88" s="35">
        <f>O87/10</f>
        <v>110.85</v>
      </c>
      <c r="P88" s="35">
        <f t="shared" ref="P88:S88" si="13">P87/10</f>
        <v>59.323999999999998</v>
      </c>
      <c r="Q88" s="35">
        <f t="shared" si="13"/>
        <v>8.68</v>
      </c>
      <c r="R88" s="35">
        <f t="shared" si="13"/>
        <v>34.238999999999997</v>
      </c>
      <c r="S88" s="35">
        <f t="shared" si="13"/>
        <v>167.9</v>
      </c>
      <c r="T88" s="33"/>
      <c r="U88" s="33">
        <v>78.36</v>
      </c>
      <c r="V88" s="17"/>
    </row>
    <row r="89" spans="1:22" s="1" customFormat="1" ht="18" customHeight="1" x14ac:dyDescent="0.25">
      <c r="A89" s="87"/>
      <c r="B89" s="87"/>
      <c r="C89" s="87"/>
      <c r="D89" s="15"/>
      <c r="E89" s="7"/>
      <c r="F89" s="7"/>
      <c r="G89" s="7"/>
      <c r="H89" s="8"/>
      <c r="I89" s="8"/>
      <c r="J89" s="7"/>
      <c r="K89" s="16"/>
      <c r="L89" s="87"/>
      <c r="M89" s="87"/>
      <c r="N89" s="87"/>
      <c r="O89" s="15"/>
      <c r="P89" s="7"/>
      <c r="Q89" s="7"/>
      <c r="R89" s="7"/>
      <c r="S89" s="8"/>
      <c r="T89" s="8"/>
      <c r="U89" s="7"/>
      <c r="V89" s="17"/>
    </row>
    <row r="90" spans="1:22" ht="18" customHeight="1" x14ac:dyDescent="0.25">
      <c r="A90" s="88"/>
      <c r="B90" s="88"/>
      <c r="C90" s="8"/>
      <c r="D90" s="15"/>
      <c r="E90" s="7"/>
      <c r="F90" s="7"/>
      <c r="G90" s="7"/>
      <c r="H90" s="7"/>
      <c r="I90" s="7"/>
      <c r="J90" s="7"/>
      <c r="K90" s="16"/>
      <c r="L90" s="88"/>
      <c r="M90" s="88"/>
      <c r="N90" s="7"/>
      <c r="O90" s="15"/>
      <c r="P90" s="7"/>
      <c r="Q90" s="7"/>
      <c r="R90" s="7"/>
      <c r="S90" s="7"/>
      <c r="T90" s="7"/>
      <c r="U90" s="7"/>
    </row>
    <row r="91" spans="1:22" ht="18" customHeight="1" x14ac:dyDescent="0.25">
      <c r="A91" s="87"/>
      <c r="B91" s="87"/>
      <c r="C91" s="87"/>
      <c r="D91" s="15"/>
      <c r="E91" s="7"/>
      <c r="F91" s="7"/>
      <c r="G91" s="7"/>
      <c r="H91" s="7"/>
      <c r="I91" s="7"/>
      <c r="J91" s="7"/>
      <c r="K91" s="16"/>
      <c r="L91" s="87"/>
      <c r="M91" s="87"/>
      <c r="N91" s="87"/>
      <c r="O91" s="15"/>
      <c r="P91" s="7"/>
      <c r="Q91" s="7"/>
      <c r="R91" s="7"/>
      <c r="S91" s="7"/>
      <c r="T91" s="7"/>
      <c r="U91" s="7"/>
    </row>
    <row r="92" spans="1:22" ht="27" customHeight="1" x14ac:dyDescent="0.35">
      <c r="A92" s="75" t="s">
        <v>204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58"/>
    </row>
    <row r="93" spans="1:22" s="60" customFormat="1" ht="27" customHeight="1" x14ac:dyDescent="0.35">
      <c r="A93" s="105" t="s">
        <v>192</v>
      </c>
      <c r="B93" s="105"/>
      <c r="C93" s="20"/>
      <c r="D93" s="19" t="s">
        <v>0</v>
      </c>
      <c r="E93" s="25" t="s">
        <v>179</v>
      </c>
      <c r="F93" s="25"/>
      <c r="G93" s="91" t="s">
        <v>1</v>
      </c>
      <c r="H93" s="91"/>
      <c r="I93" s="25" t="s">
        <v>175</v>
      </c>
      <c r="J93" s="7"/>
      <c r="K93" s="16"/>
      <c r="L93" s="105" t="s">
        <v>195</v>
      </c>
      <c r="M93" s="105"/>
      <c r="N93" s="21"/>
      <c r="O93" s="19" t="s">
        <v>0</v>
      </c>
      <c r="P93" s="25" t="s">
        <v>179</v>
      </c>
      <c r="Q93" s="25"/>
      <c r="R93" s="91" t="s">
        <v>1</v>
      </c>
      <c r="S93" s="91"/>
      <c r="T93" s="25" t="s">
        <v>175</v>
      </c>
      <c r="U93" s="7"/>
      <c r="V93" s="17"/>
    </row>
    <row r="94" spans="1:22" ht="27" customHeight="1" x14ac:dyDescent="0.25">
      <c r="A94" s="105"/>
      <c r="B94" s="105"/>
      <c r="C94" s="20"/>
      <c r="D94" s="19" t="s">
        <v>2</v>
      </c>
      <c r="E94" s="15">
        <v>2</v>
      </c>
      <c r="F94" s="94" t="s">
        <v>173</v>
      </c>
      <c r="G94" s="94"/>
      <c r="H94" s="94"/>
      <c r="I94" s="94"/>
      <c r="J94" s="94"/>
      <c r="K94" s="16"/>
      <c r="L94" s="105"/>
      <c r="M94" s="105"/>
      <c r="N94" s="21"/>
      <c r="O94" s="19" t="s">
        <v>2</v>
      </c>
      <c r="P94" s="15">
        <v>2</v>
      </c>
      <c r="Q94" s="94" t="s">
        <v>174</v>
      </c>
      <c r="R94" s="94"/>
      <c r="S94" s="94"/>
      <c r="T94" s="94"/>
      <c r="U94" s="94"/>
    </row>
    <row r="95" spans="1:22" ht="27" customHeight="1" x14ac:dyDescent="0.2">
      <c r="A95" s="113" t="s">
        <v>4</v>
      </c>
      <c r="B95" s="132" t="s">
        <v>5</v>
      </c>
      <c r="C95" s="133"/>
      <c r="D95" s="95" t="s">
        <v>6</v>
      </c>
      <c r="E95" s="84" t="s">
        <v>7</v>
      </c>
      <c r="F95" s="84"/>
      <c r="G95" s="84"/>
      <c r="H95" s="95" t="s">
        <v>8</v>
      </c>
      <c r="I95" s="95" t="s">
        <v>9</v>
      </c>
      <c r="J95" s="95" t="s">
        <v>181</v>
      </c>
      <c r="K95" s="5"/>
      <c r="L95" s="113" t="s">
        <v>4</v>
      </c>
      <c r="M95" s="101" t="s">
        <v>5</v>
      </c>
      <c r="N95" s="102"/>
      <c r="O95" s="95" t="s">
        <v>6</v>
      </c>
      <c r="P95" s="84" t="s">
        <v>7</v>
      </c>
      <c r="Q95" s="84"/>
      <c r="R95" s="84"/>
      <c r="S95" s="95" t="s">
        <v>8</v>
      </c>
      <c r="T95" s="95" t="s">
        <v>9</v>
      </c>
      <c r="U95" s="95" t="s">
        <v>181</v>
      </c>
      <c r="V95" s="63"/>
    </row>
    <row r="96" spans="1:22" s="64" customFormat="1" ht="27" customHeight="1" x14ac:dyDescent="0.2">
      <c r="A96" s="114"/>
      <c r="B96" s="134"/>
      <c r="C96" s="99"/>
      <c r="D96" s="96"/>
      <c r="E96" s="14" t="s">
        <v>10</v>
      </c>
      <c r="F96" s="14" t="s">
        <v>11</v>
      </c>
      <c r="G96" s="14" t="s">
        <v>12</v>
      </c>
      <c r="H96" s="96"/>
      <c r="I96" s="96"/>
      <c r="J96" s="96"/>
      <c r="K96" s="5"/>
      <c r="L96" s="114"/>
      <c r="M96" s="103"/>
      <c r="N96" s="104"/>
      <c r="O96" s="96"/>
      <c r="P96" s="14" t="s">
        <v>10</v>
      </c>
      <c r="Q96" s="14" t="s">
        <v>11</v>
      </c>
      <c r="R96" s="14" t="s">
        <v>12</v>
      </c>
      <c r="S96" s="96"/>
      <c r="T96" s="96"/>
      <c r="U96" s="96"/>
      <c r="V96" s="63"/>
    </row>
    <row r="97" spans="1:22" s="64" customFormat="1" ht="27" customHeight="1" x14ac:dyDescent="0.2">
      <c r="A97" s="53" t="s">
        <v>13</v>
      </c>
      <c r="B97" s="131"/>
      <c r="C97" s="131"/>
      <c r="D97" s="27"/>
      <c r="E97" s="28"/>
      <c r="F97" s="28"/>
      <c r="G97" s="28"/>
      <c r="H97" s="28"/>
      <c r="I97" s="29"/>
      <c r="J97" s="29"/>
      <c r="K97" s="18"/>
      <c r="L97" s="53" t="s">
        <v>13</v>
      </c>
      <c r="M97" s="86"/>
      <c r="N97" s="86"/>
      <c r="O97" s="27"/>
      <c r="P97" s="28"/>
      <c r="Q97" s="28"/>
      <c r="R97" s="28"/>
      <c r="S97" s="28"/>
      <c r="T97" s="29"/>
      <c r="U97" s="29"/>
      <c r="V97" s="32"/>
    </row>
    <row r="98" spans="1:22" s="3" customFormat="1" ht="27" customHeight="1" x14ac:dyDescent="0.2">
      <c r="A98" s="34"/>
      <c r="B98" s="78" t="s">
        <v>161</v>
      </c>
      <c r="C98" s="78"/>
      <c r="D98" s="26" t="s">
        <v>96</v>
      </c>
      <c r="E98" s="33" t="s">
        <v>71</v>
      </c>
      <c r="F98" s="33" t="s">
        <v>43</v>
      </c>
      <c r="G98" s="33" t="s">
        <v>97</v>
      </c>
      <c r="H98" s="33" t="s">
        <v>98</v>
      </c>
      <c r="I98" s="33" t="s">
        <v>99</v>
      </c>
      <c r="J98" s="33"/>
      <c r="K98" s="18"/>
      <c r="L98" s="34"/>
      <c r="M98" s="79" t="s">
        <v>161</v>
      </c>
      <c r="N98" s="79"/>
      <c r="O98" s="26" t="s">
        <v>96</v>
      </c>
      <c r="P98" s="33" t="s">
        <v>71</v>
      </c>
      <c r="Q98" s="33" t="s">
        <v>43</v>
      </c>
      <c r="R98" s="33" t="s">
        <v>97</v>
      </c>
      <c r="S98" s="33" t="s">
        <v>98</v>
      </c>
      <c r="T98" s="33" t="s">
        <v>99</v>
      </c>
      <c r="U98" s="33"/>
      <c r="V98" s="32"/>
    </row>
    <row r="99" spans="1:22" s="3" customFormat="1" ht="27" customHeight="1" x14ac:dyDescent="0.2">
      <c r="A99" s="34"/>
      <c r="B99" s="78" t="s">
        <v>162</v>
      </c>
      <c r="C99" s="78"/>
      <c r="D99" s="26" t="s">
        <v>100</v>
      </c>
      <c r="E99" s="33"/>
      <c r="F99" s="33"/>
      <c r="G99" s="33" t="s">
        <v>43</v>
      </c>
      <c r="H99" s="33" t="s">
        <v>68</v>
      </c>
      <c r="I99" s="33" t="s">
        <v>101</v>
      </c>
      <c r="J99" s="33"/>
      <c r="K99" s="18"/>
      <c r="L99" s="34"/>
      <c r="M99" s="79" t="s">
        <v>165</v>
      </c>
      <c r="N99" s="79"/>
      <c r="O99" s="26" t="s">
        <v>100</v>
      </c>
      <c r="P99" s="33"/>
      <c r="Q99" s="33"/>
      <c r="R99" s="33" t="s">
        <v>43</v>
      </c>
      <c r="S99" s="33" t="s">
        <v>68</v>
      </c>
      <c r="T99" s="33" t="s">
        <v>101</v>
      </c>
      <c r="U99" s="33"/>
      <c r="V99" s="32"/>
    </row>
    <row r="100" spans="1:22" s="3" customFormat="1" ht="27" customHeight="1" x14ac:dyDescent="0.2">
      <c r="A100" s="34"/>
      <c r="B100" s="78" t="s">
        <v>164</v>
      </c>
      <c r="C100" s="78"/>
      <c r="D100" s="26" t="s">
        <v>80</v>
      </c>
      <c r="E100" s="33" t="s">
        <v>72</v>
      </c>
      <c r="F100" s="33" t="s">
        <v>31</v>
      </c>
      <c r="G100" s="33">
        <v>12.6</v>
      </c>
      <c r="H100" s="33">
        <v>84.5</v>
      </c>
      <c r="I100" s="33" t="s">
        <v>108</v>
      </c>
      <c r="J100" s="33"/>
      <c r="K100" s="18"/>
      <c r="L100" s="34"/>
      <c r="M100" s="79" t="s">
        <v>164</v>
      </c>
      <c r="N100" s="79"/>
      <c r="O100" s="26" t="s">
        <v>80</v>
      </c>
      <c r="P100" s="33" t="s">
        <v>72</v>
      </c>
      <c r="Q100" s="33" t="s">
        <v>31</v>
      </c>
      <c r="R100" s="33">
        <v>12.6</v>
      </c>
      <c r="S100" s="33">
        <v>84.5</v>
      </c>
      <c r="T100" s="33" t="s">
        <v>108</v>
      </c>
      <c r="U100" s="33"/>
      <c r="V100" s="32"/>
    </row>
    <row r="101" spans="1:22" s="3" customFormat="1" ht="27" customHeight="1" x14ac:dyDescent="0.2">
      <c r="A101" s="34"/>
      <c r="B101" s="78" t="s">
        <v>148</v>
      </c>
      <c r="C101" s="78"/>
      <c r="D101" s="26" t="s">
        <v>34</v>
      </c>
      <c r="E101" s="33" t="s">
        <v>16</v>
      </c>
      <c r="F101" s="33" t="s">
        <v>3</v>
      </c>
      <c r="G101" s="33" t="s">
        <v>50</v>
      </c>
      <c r="H101" s="33" t="s">
        <v>51</v>
      </c>
      <c r="I101" s="33" t="s">
        <v>52</v>
      </c>
      <c r="J101" s="33"/>
      <c r="K101" s="18"/>
      <c r="L101" s="34"/>
      <c r="M101" s="79" t="s">
        <v>148</v>
      </c>
      <c r="N101" s="79"/>
      <c r="O101" s="26" t="s">
        <v>34</v>
      </c>
      <c r="P101" s="33" t="s">
        <v>16</v>
      </c>
      <c r="Q101" s="33" t="s">
        <v>3</v>
      </c>
      <c r="R101" s="33" t="s">
        <v>50</v>
      </c>
      <c r="S101" s="33" t="s">
        <v>51</v>
      </c>
      <c r="T101" s="33" t="s">
        <v>52</v>
      </c>
      <c r="U101" s="33"/>
      <c r="V101" s="32"/>
    </row>
    <row r="102" spans="1:22" s="3" customFormat="1" ht="27" customHeight="1" x14ac:dyDescent="0.2">
      <c r="A102" s="77" t="s">
        <v>37</v>
      </c>
      <c r="B102" s="77"/>
      <c r="C102" s="77"/>
      <c r="D102" s="35">
        <f>D101+D100+220+184.5</f>
        <v>554.5</v>
      </c>
      <c r="E102" s="33">
        <f>E101+E100+E99+E98</f>
        <v>16</v>
      </c>
      <c r="F102" s="33">
        <f t="shared" ref="F102:I102" si="14">F101+F100+F99+F98</f>
        <v>12</v>
      </c>
      <c r="G102" s="33">
        <f t="shared" si="14"/>
        <v>77.599999999999994</v>
      </c>
      <c r="H102" s="33">
        <f t="shared" si="14"/>
        <v>469.5</v>
      </c>
      <c r="I102" s="33">
        <f t="shared" si="14"/>
        <v>486.16999999999996</v>
      </c>
      <c r="J102" s="33">
        <v>69.569999999999993</v>
      </c>
      <c r="K102" s="18"/>
      <c r="L102" s="77" t="s">
        <v>37</v>
      </c>
      <c r="M102" s="77"/>
      <c r="N102" s="77"/>
      <c r="O102" s="35">
        <f>O101+O100+220+184.5</f>
        <v>554.5</v>
      </c>
      <c r="P102" s="33">
        <f>P101+P100+P99+P98</f>
        <v>16</v>
      </c>
      <c r="Q102" s="33">
        <f t="shared" ref="Q102:S102" si="15">Q101+Q100+Q99+Q98</f>
        <v>12</v>
      </c>
      <c r="R102" s="33">
        <f t="shared" si="15"/>
        <v>77.599999999999994</v>
      </c>
      <c r="S102" s="33">
        <f t="shared" si="15"/>
        <v>469.5</v>
      </c>
      <c r="T102" s="33"/>
      <c r="U102" s="33">
        <v>76.36</v>
      </c>
      <c r="V102" s="32"/>
    </row>
    <row r="103" spans="1:22" s="3" customFormat="1" ht="27" customHeight="1" x14ac:dyDescent="0.25">
      <c r="A103" s="77" t="s">
        <v>206</v>
      </c>
      <c r="B103" s="77"/>
      <c r="C103" s="77"/>
      <c r="D103" s="35">
        <f>D18+D36+D53+D70+D102+E117+D133+D151+D169+D186</f>
        <v>5213.8</v>
      </c>
      <c r="E103" s="35">
        <f>E18+E36+E53+E70+E102+F117+E133+E151+E169+E186</f>
        <v>198.52</v>
      </c>
      <c r="F103" s="35">
        <f>F18+F36+F53+F70+F102+G117+F133+F151+F169+F186</f>
        <v>193.17700000000002</v>
      </c>
      <c r="G103" s="35">
        <f>G18+G36+G53+G70+G102+H117+G133+G151+G169+G186</f>
        <v>869.06000000000006</v>
      </c>
      <c r="H103" s="35">
        <f>H18+H36+H53+H70+H102+I117+H133+H151+H169+H186</f>
        <v>6177.34</v>
      </c>
      <c r="I103" s="33"/>
      <c r="J103" s="33">
        <v>70.569999999999993</v>
      </c>
      <c r="K103" s="18"/>
      <c r="L103" s="77" t="s">
        <v>206</v>
      </c>
      <c r="M103" s="77"/>
      <c r="N103" s="77"/>
      <c r="O103" s="35">
        <f>O18+O36+O53+O70+O102+P117+P133+O133+O151+O169+O186</f>
        <v>5580.3</v>
      </c>
      <c r="P103" s="35">
        <f>P18+P36+P53+P70+P102+Q117+Q133+P133+P151+P169+P186</f>
        <v>224.42000000000002</v>
      </c>
      <c r="Q103" s="35">
        <f>Q18+Q36+Q53+Q70+Q102+R117+R133+Q133+Q151+Q169+Q186</f>
        <v>340.87700000000001</v>
      </c>
      <c r="R103" s="35">
        <f>R18+R36+R53+R70+R102+S117+S133+R133+R151+R169+R186</f>
        <v>1608.23</v>
      </c>
      <c r="S103" s="35">
        <f>S18+S36+S53+S70+S102+T117+T133+S133+S151+S169+S186</f>
        <v>6626.6500000000005</v>
      </c>
      <c r="T103" s="33"/>
      <c r="U103" s="33">
        <v>77.36</v>
      </c>
      <c r="V103" s="40"/>
    </row>
    <row r="104" spans="1:22" s="3" customFormat="1" ht="27" customHeight="1" x14ac:dyDescent="0.25">
      <c r="A104" s="77" t="s">
        <v>207</v>
      </c>
      <c r="B104" s="77"/>
      <c r="C104" s="77"/>
      <c r="D104" s="35">
        <f>D103/10</f>
        <v>521.38</v>
      </c>
      <c r="E104" s="35">
        <f t="shared" ref="E104:H104" si="16">E103/10</f>
        <v>19.852</v>
      </c>
      <c r="F104" s="35">
        <f t="shared" si="16"/>
        <v>19.317700000000002</v>
      </c>
      <c r="G104" s="35">
        <f t="shared" si="16"/>
        <v>86.906000000000006</v>
      </c>
      <c r="H104" s="35">
        <f t="shared" si="16"/>
        <v>617.73400000000004</v>
      </c>
      <c r="I104" s="33"/>
      <c r="J104" s="33">
        <v>71.569999999999993</v>
      </c>
      <c r="K104" s="18"/>
      <c r="L104" s="77" t="s">
        <v>207</v>
      </c>
      <c r="M104" s="77"/>
      <c r="N104" s="77"/>
      <c r="O104" s="35">
        <f>O103/10</f>
        <v>558.03</v>
      </c>
      <c r="P104" s="35">
        <f t="shared" ref="P104:S104" si="17">P103/10</f>
        <v>22.442</v>
      </c>
      <c r="Q104" s="35">
        <f t="shared" si="17"/>
        <v>34.087699999999998</v>
      </c>
      <c r="R104" s="35">
        <f t="shared" si="17"/>
        <v>160.82300000000001</v>
      </c>
      <c r="S104" s="35">
        <f t="shared" si="17"/>
        <v>662.66500000000008</v>
      </c>
      <c r="T104" s="33"/>
      <c r="U104" s="33">
        <v>78.36</v>
      </c>
      <c r="V104" s="17"/>
    </row>
    <row r="105" spans="1:22" s="1" customFormat="1" ht="27" customHeight="1" x14ac:dyDescent="0.25">
      <c r="A105" s="17"/>
      <c r="B105" s="87"/>
      <c r="C105" s="87"/>
      <c r="D105" s="87"/>
      <c r="E105" s="15"/>
      <c r="F105" s="7"/>
      <c r="G105" s="7"/>
      <c r="H105" s="7"/>
      <c r="I105" s="7" t="s">
        <v>172</v>
      </c>
      <c r="J105" s="7"/>
      <c r="K105" s="7"/>
      <c r="L105" s="16"/>
      <c r="M105" s="87"/>
      <c r="N105" s="87"/>
      <c r="O105" s="87"/>
      <c r="P105" s="15"/>
      <c r="Q105" s="7"/>
      <c r="R105" s="7"/>
      <c r="S105" s="7"/>
      <c r="T105" s="7" t="s">
        <v>172</v>
      </c>
      <c r="U105" s="7"/>
      <c r="V105" s="17"/>
    </row>
    <row r="106" spans="1:22" s="1" customFormat="1" ht="18" customHeight="1" x14ac:dyDescent="0.35">
      <c r="A106" s="58"/>
      <c r="B106" s="75" t="s">
        <v>198</v>
      </c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17"/>
    </row>
    <row r="107" spans="1:22" ht="18" customHeight="1" x14ac:dyDescent="0.35">
      <c r="B107" s="105" t="s">
        <v>196</v>
      </c>
      <c r="C107" s="105"/>
      <c r="D107" s="20"/>
      <c r="E107" s="19" t="s">
        <v>0</v>
      </c>
      <c r="F107" s="146" t="s">
        <v>176</v>
      </c>
      <c r="G107" s="146"/>
      <c r="H107" s="91" t="s">
        <v>1</v>
      </c>
      <c r="I107" s="91"/>
      <c r="J107" s="25" t="s">
        <v>175</v>
      </c>
      <c r="K107" s="7"/>
      <c r="L107" s="16"/>
      <c r="M107" s="105" t="s">
        <v>195</v>
      </c>
      <c r="N107" s="105"/>
      <c r="O107" s="21"/>
      <c r="P107" s="19" t="s">
        <v>0</v>
      </c>
      <c r="Q107" s="25" t="s">
        <v>176</v>
      </c>
      <c r="R107" s="25"/>
      <c r="S107" s="91" t="s">
        <v>1</v>
      </c>
      <c r="T107" s="91"/>
      <c r="U107" s="25" t="s">
        <v>175</v>
      </c>
      <c r="V107" s="58"/>
    </row>
    <row r="108" spans="1:22" ht="18" customHeight="1" x14ac:dyDescent="0.25">
      <c r="B108" s="145"/>
      <c r="C108" s="145"/>
      <c r="D108" s="20"/>
      <c r="E108" s="19" t="s">
        <v>2</v>
      </c>
      <c r="F108" s="15">
        <v>1</v>
      </c>
      <c r="G108" s="94" t="s">
        <v>173</v>
      </c>
      <c r="H108" s="94"/>
      <c r="I108" s="94"/>
      <c r="J108" s="94"/>
      <c r="K108" s="94"/>
      <c r="L108" s="16"/>
      <c r="M108" s="105"/>
      <c r="N108" s="105"/>
      <c r="O108" s="21"/>
      <c r="P108" s="19" t="s">
        <v>2</v>
      </c>
      <c r="Q108" s="15">
        <v>1</v>
      </c>
      <c r="R108" s="68" t="s">
        <v>174</v>
      </c>
      <c r="S108" s="68"/>
      <c r="T108" s="68"/>
      <c r="U108" s="68"/>
    </row>
    <row r="109" spans="1:22" ht="27" customHeight="1" x14ac:dyDescent="0.25">
      <c r="A109" s="63"/>
      <c r="B109" s="113" t="s">
        <v>4</v>
      </c>
      <c r="C109" s="132" t="s">
        <v>5</v>
      </c>
      <c r="D109" s="133"/>
      <c r="E109" s="95" t="s">
        <v>6</v>
      </c>
      <c r="F109" s="84" t="s">
        <v>7</v>
      </c>
      <c r="G109" s="84"/>
      <c r="H109" s="84"/>
      <c r="I109" s="95" t="s">
        <v>8</v>
      </c>
      <c r="J109" s="95" t="s">
        <v>9</v>
      </c>
      <c r="K109" s="95" t="s">
        <v>181</v>
      </c>
      <c r="L109" s="5"/>
      <c r="M109" s="113" t="s">
        <v>4</v>
      </c>
      <c r="N109" s="101" t="s">
        <v>5</v>
      </c>
      <c r="O109" s="102"/>
      <c r="P109" s="95" t="s">
        <v>6</v>
      </c>
      <c r="Q109" s="84" t="s">
        <v>7</v>
      </c>
      <c r="R109" s="84"/>
      <c r="S109" s="84"/>
      <c r="T109" s="95" t="s">
        <v>8</v>
      </c>
      <c r="U109" s="95" t="s">
        <v>9</v>
      </c>
    </row>
    <row r="110" spans="1:22" s="60" customFormat="1" ht="27" customHeight="1" x14ac:dyDescent="0.35">
      <c r="A110" s="63"/>
      <c r="B110" s="114"/>
      <c r="C110" s="134"/>
      <c r="D110" s="99"/>
      <c r="E110" s="96"/>
      <c r="F110" s="14" t="s">
        <v>10</v>
      </c>
      <c r="G110" s="14" t="s">
        <v>11</v>
      </c>
      <c r="H110" s="14" t="s">
        <v>12</v>
      </c>
      <c r="I110" s="96"/>
      <c r="J110" s="96"/>
      <c r="K110" s="96"/>
      <c r="L110" s="5"/>
      <c r="M110" s="114"/>
      <c r="N110" s="103"/>
      <c r="O110" s="104"/>
      <c r="P110" s="96"/>
      <c r="Q110" s="14" t="s">
        <v>10</v>
      </c>
      <c r="R110" s="14" t="s">
        <v>11</v>
      </c>
      <c r="S110" s="14" t="s">
        <v>12</v>
      </c>
      <c r="T110" s="96"/>
      <c r="U110" s="96"/>
      <c r="V110" s="63"/>
    </row>
    <row r="111" spans="1:22" ht="27" customHeight="1" x14ac:dyDescent="0.2">
      <c r="A111" s="32"/>
      <c r="B111" s="53" t="s">
        <v>13</v>
      </c>
      <c r="C111" s="131"/>
      <c r="D111" s="131"/>
      <c r="E111" s="27"/>
      <c r="F111" s="28"/>
      <c r="G111" s="28"/>
      <c r="H111" s="28"/>
      <c r="I111" s="28"/>
      <c r="J111" s="29"/>
      <c r="K111" s="29"/>
      <c r="L111" s="18"/>
      <c r="M111" s="53" t="s">
        <v>13</v>
      </c>
      <c r="N111" s="86"/>
      <c r="O111" s="86"/>
      <c r="P111" s="27"/>
      <c r="Q111" s="28"/>
      <c r="R111" s="28"/>
      <c r="S111" s="28"/>
      <c r="T111" s="28"/>
      <c r="U111" s="29"/>
      <c r="V111" s="63"/>
    </row>
    <row r="112" spans="1:22" ht="27" customHeight="1" x14ac:dyDescent="0.25">
      <c r="A112" s="32"/>
      <c r="B112" s="34"/>
      <c r="C112" s="78" t="s">
        <v>149</v>
      </c>
      <c r="D112" s="78"/>
      <c r="E112" s="26" t="s">
        <v>14</v>
      </c>
      <c r="F112" s="33" t="s">
        <v>57</v>
      </c>
      <c r="G112" s="33" t="s">
        <v>15</v>
      </c>
      <c r="H112" s="33" t="s">
        <v>48</v>
      </c>
      <c r="I112" s="33" t="s">
        <v>58</v>
      </c>
      <c r="J112" s="33" t="s">
        <v>59</v>
      </c>
      <c r="K112" s="33"/>
      <c r="L112" s="18"/>
      <c r="M112" s="34"/>
      <c r="N112" s="79" t="s">
        <v>149</v>
      </c>
      <c r="O112" s="79"/>
      <c r="P112" s="26" t="s">
        <v>44</v>
      </c>
      <c r="Q112" s="33" t="s">
        <v>29</v>
      </c>
      <c r="R112" s="33" t="s">
        <v>71</v>
      </c>
      <c r="S112" s="33" t="s">
        <v>91</v>
      </c>
      <c r="T112" s="33" t="s">
        <v>127</v>
      </c>
      <c r="U112" s="33" t="s">
        <v>128</v>
      </c>
    </row>
    <row r="113" spans="1:22" s="64" customFormat="1" ht="27" customHeight="1" x14ac:dyDescent="0.25">
      <c r="A113" s="32"/>
      <c r="B113" s="34"/>
      <c r="C113" s="78" t="s">
        <v>154</v>
      </c>
      <c r="D113" s="78"/>
      <c r="E113" s="26">
        <v>60</v>
      </c>
      <c r="F113" s="33" t="s">
        <v>15</v>
      </c>
      <c r="G113" s="33" t="s">
        <v>29</v>
      </c>
      <c r="H113" s="33" t="s">
        <v>76</v>
      </c>
      <c r="I113" s="33" t="s">
        <v>77</v>
      </c>
      <c r="J113" s="33" t="s">
        <v>78</v>
      </c>
      <c r="K113" s="33"/>
      <c r="L113" s="18"/>
      <c r="M113" s="34"/>
      <c r="N113" s="79" t="s">
        <v>154</v>
      </c>
      <c r="O113" s="79"/>
      <c r="P113" s="26">
        <v>60</v>
      </c>
      <c r="Q113" s="33" t="s">
        <v>15</v>
      </c>
      <c r="R113" s="33" t="s">
        <v>29</v>
      </c>
      <c r="S113" s="33" t="s">
        <v>76</v>
      </c>
      <c r="T113" s="33" t="s">
        <v>77</v>
      </c>
      <c r="U113" s="33" t="s">
        <v>78</v>
      </c>
      <c r="V113" s="17"/>
    </row>
    <row r="114" spans="1:22" s="64" customFormat="1" ht="27" customHeight="1" x14ac:dyDescent="0.25">
      <c r="A114" s="32"/>
      <c r="B114" s="34"/>
      <c r="C114" s="78" t="s">
        <v>151</v>
      </c>
      <c r="D114" s="78"/>
      <c r="E114" s="26" t="s">
        <v>24</v>
      </c>
      <c r="F114" s="33"/>
      <c r="G114" s="33" t="s">
        <v>3</v>
      </c>
      <c r="H114" s="33" t="s">
        <v>25</v>
      </c>
      <c r="I114" s="33" t="s">
        <v>26</v>
      </c>
      <c r="J114" s="33" t="s">
        <v>27</v>
      </c>
      <c r="K114" s="33"/>
      <c r="L114" s="18"/>
      <c r="M114" s="34"/>
      <c r="N114" s="79" t="s">
        <v>151</v>
      </c>
      <c r="O114" s="79"/>
      <c r="P114" s="26" t="s">
        <v>45</v>
      </c>
      <c r="Q114" s="33" t="s">
        <v>3</v>
      </c>
      <c r="R114" s="33" t="s">
        <v>31</v>
      </c>
      <c r="S114" s="33" t="s">
        <v>31</v>
      </c>
      <c r="T114" s="33" t="s">
        <v>111</v>
      </c>
      <c r="U114" s="33" t="s">
        <v>124</v>
      </c>
      <c r="V114" s="17"/>
    </row>
    <row r="115" spans="1:22" s="57" customFormat="1" ht="27" customHeight="1" x14ac:dyDescent="0.25">
      <c r="A115" s="32"/>
      <c r="B115" s="34"/>
      <c r="C115" s="78" t="s">
        <v>152</v>
      </c>
      <c r="D115" s="78"/>
      <c r="E115" s="26" t="s">
        <v>64</v>
      </c>
      <c r="F115" s="33" t="s">
        <v>3</v>
      </c>
      <c r="G115" s="33"/>
      <c r="H115" s="33" t="s">
        <v>65</v>
      </c>
      <c r="I115" s="33" t="s">
        <v>66</v>
      </c>
      <c r="J115" s="33" t="s">
        <v>67</v>
      </c>
      <c r="K115" s="33"/>
      <c r="L115" s="18"/>
      <c r="M115" s="34"/>
      <c r="N115" s="79" t="s">
        <v>152</v>
      </c>
      <c r="O115" s="79"/>
      <c r="P115" s="26" t="s">
        <v>64</v>
      </c>
      <c r="Q115" s="33" t="s">
        <v>3</v>
      </c>
      <c r="R115" s="33"/>
      <c r="S115" s="33" t="s">
        <v>65</v>
      </c>
      <c r="T115" s="33" t="s">
        <v>66</v>
      </c>
      <c r="U115" s="33" t="s">
        <v>67</v>
      </c>
      <c r="V115" s="17"/>
    </row>
    <row r="116" spans="1:22" s="57" customFormat="1" ht="27" customHeight="1" x14ac:dyDescent="0.25">
      <c r="A116" s="32"/>
      <c r="B116" s="34"/>
      <c r="C116" s="78" t="s">
        <v>148</v>
      </c>
      <c r="D116" s="78"/>
      <c r="E116" s="26" t="s">
        <v>34</v>
      </c>
      <c r="F116" s="33" t="s">
        <v>16</v>
      </c>
      <c r="G116" s="33" t="s">
        <v>3</v>
      </c>
      <c r="H116" s="33" t="s">
        <v>50</v>
      </c>
      <c r="I116" s="33" t="s">
        <v>51</v>
      </c>
      <c r="J116" s="33" t="s">
        <v>52</v>
      </c>
      <c r="K116" s="33"/>
      <c r="L116" s="18"/>
      <c r="M116" s="34"/>
      <c r="N116" s="79" t="s">
        <v>148</v>
      </c>
      <c r="O116" s="79"/>
      <c r="P116" s="26" t="s">
        <v>20</v>
      </c>
      <c r="Q116" s="33" t="s">
        <v>16</v>
      </c>
      <c r="R116" s="33" t="s">
        <v>3</v>
      </c>
      <c r="S116" s="33" t="s">
        <v>112</v>
      </c>
      <c r="T116" s="33" t="s">
        <v>114</v>
      </c>
      <c r="U116" s="33" t="s">
        <v>115</v>
      </c>
      <c r="V116" s="17"/>
    </row>
    <row r="117" spans="1:22" s="57" customFormat="1" ht="27" customHeight="1" x14ac:dyDescent="0.25">
      <c r="A117" s="32"/>
      <c r="B117" s="77" t="s">
        <v>37</v>
      </c>
      <c r="C117" s="77"/>
      <c r="D117" s="77"/>
      <c r="E117" s="35">
        <f>E116+210+E114+60+154</f>
        <v>504</v>
      </c>
      <c r="F117" s="33" t="s">
        <v>39</v>
      </c>
      <c r="G117" s="33" t="s">
        <v>61</v>
      </c>
      <c r="H117" s="33" t="s">
        <v>103</v>
      </c>
      <c r="I117" s="33" t="s">
        <v>104</v>
      </c>
      <c r="J117" s="33"/>
      <c r="K117" s="33">
        <v>69.569999999999993</v>
      </c>
      <c r="L117" s="18"/>
      <c r="M117" s="77" t="s">
        <v>37</v>
      </c>
      <c r="N117" s="77"/>
      <c r="O117" s="77"/>
      <c r="P117" s="35">
        <f>P116+210+P114+60+185</f>
        <v>550</v>
      </c>
      <c r="Q117" s="33" t="s">
        <v>26</v>
      </c>
      <c r="R117" s="33" t="s">
        <v>65</v>
      </c>
      <c r="S117" s="33" t="s">
        <v>138</v>
      </c>
      <c r="T117" s="33" t="s">
        <v>139</v>
      </c>
      <c r="U117" s="33"/>
      <c r="V117" s="17"/>
    </row>
    <row r="118" spans="1:22" s="57" customFormat="1" ht="27" customHeight="1" x14ac:dyDescent="0.25">
      <c r="A118" s="39"/>
      <c r="B118" s="36"/>
      <c r="C118" s="36"/>
      <c r="D118" s="37"/>
      <c r="E118" s="38"/>
      <c r="F118" s="38"/>
      <c r="G118" s="38"/>
      <c r="H118" s="38"/>
      <c r="I118" s="38"/>
      <c r="J118" s="38"/>
      <c r="K118" s="7"/>
      <c r="L118" s="39"/>
      <c r="M118" s="39"/>
      <c r="N118" s="39"/>
      <c r="O118" s="37"/>
      <c r="P118" s="38"/>
      <c r="Q118" s="38"/>
      <c r="R118" s="38"/>
      <c r="S118" s="38"/>
      <c r="T118" s="38"/>
      <c r="U118" s="38"/>
      <c r="V118" s="40"/>
    </row>
    <row r="119" spans="1:22" s="57" customFormat="1" ht="27" customHeight="1" x14ac:dyDescent="0.25">
      <c r="A119" s="7"/>
      <c r="B119" s="8"/>
      <c r="C119" s="8"/>
      <c r="D119" s="15"/>
      <c r="E119" s="7"/>
      <c r="F119" s="7"/>
      <c r="G119" s="7"/>
      <c r="H119" s="7"/>
      <c r="I119" s="7"/>
      <c r="J119" s="7"/>
      <c r="K119" s="16"/>
      <c r="L119" s="7"/>
      <c r="M119" s="7"/>
      <c r="N119" s="7"/>
      <c r="O119" s="15"/>
      <c r="P119" s="7"/>
      <c r="Q119" s="7"/>
      <c r="R119" s="7"/>
      <c r="S119" s="7"/>
      <c r="T119" s="7"/>
      <c r="U119" s="7"/>
      <c r="V119" s="40"/>
    </row>
    <row r="120" spans="1:22" s="57" customFormat="1" ht="27" customHeight="1" x14ac:dyDescent="0.25">
      <c r="A120" s="87"/>
      <c r="B120" s="87"/>
      <c r="C120" s="87"/>
      <c r="D120" s="15"/>
      <c r="E120" s="7"/>
      <c r="F120" s="7"/>
      <c r="G120" s="7"/>
      <c r="H120" s="8"/>
      <c r="I120" s="8"/>
      <c r="J120" s="7"/>
      <c r="K120" s="16"/>
      <c r="L120" s="87"/>
      <c r="M120" s="87"/>
      <c r="N120" s="87"/>
      <c r="O120" s="15"/>
      <c r="P120" s="7"/>
      <c r="Q120" s="7"/>
      <c r="R120" s="7"/>
      <c r="S120" s="8"/>
      <c r="T120" s="8"/>
      <c r="U120" s="7"/>
      <c r="V120" s="40"/>
    </row>
    <row r="121" spans="1:22" s="1" customFormat="1" ht="27" customHeight="1" x14ac:dyDescent="0.25">
      <c r="A121" s="88"/>
      <c r="B121" s="88"/>
      <c r="C121" s="8"/>
      <c r="D121" s="15"/>
      <c r="E121" s="7"/>
      <c r="F121" s="7"/>
      <c r="G121" s="100"/>
      <c r="H121" s="100"/>
      <c r="I121" s="100"/>
      <c r="J121" s="100"/>
      <c r="K121" s="16"/>
      <c r="L121" s="88"/>
      <c r="M121" s="88"/>
      <c r="N121" s="7"/>
      <c r="O121" s="15"/>
      <c r="P121" s="7"/>
      <c r="Q121" s="7"/>
      <c r="R121" s="100"/>
      <c r="S121" s="100"/>
      <c r="T121" s="100"/>
      <c r="U121" s="100"/>
      <c r="V121" s="17"/>
    </row>
    <row r="122" spans="1:22" s="1" customFormat="1" ht="27" customHeight="1" x14ac:dyDescent="0.25">
      <c r="A122" s="87"/>
      <c r="B122" s="87"/>
      <c r="C122" s="87"/>
      <c r="D122" s="15"/>
      <c r="E122" s="7"/>
      <c r="F122" s="7"/>
      <c r="G122" s="7"/>
      <c r="H122" s="7"/>
      <c r="I122" s="7"/>
      <c r="J122" s="7"/>
      <c r="K122" s="16"/>
      <c r="L122" s="87"/>
      <c r="M122" s="87"/>
      <c r="N122" s="87"/>
      <c r="O122" s="15"/>
      <c r="P122" s="7"/>
      <c r="Q122" s="7"/>
      <c r="R122" s="7"/>
      <c r="S122" s="7"/>
      <c r="T122" s="7"/>
      <c r="U122" s="7"/>
      <c r="V122" s="17"/>
    </row>
    <row r="123" spans="1:22" s="1" customFormat="1" ht="18" customHeight="1" x14ac:dyDescent="0.25">
      <c r="A123" s="75" t="s">
        <v>197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17"/>
    </row>
    <row r="124" spans="1:22" ht="18" customHeight="1" x14ac:dyDescent="0.35">
      <c r="A124" s="115" t="s">
        <v>182</v>
      </c>
      <c r="B124" s="115"/>
      <c r="C124" s="20"/>
      <c r="D124" s="19" t="s">
        <v>0</v>
      </c>
      <c r="E124" s="25" t="s">
        <v>56</v>
      </c>
      <c r="F124" s="25"/>
      <c r="G124" s="91" t="s">
        <v>1</v>
      </c>
      <c r="H124" s="91"/>
      <c r="I124" s="25" t="s">
        <v>175</v>
      </c>
      <c r="J124" s="7"/>
      <c r="K124" s="16"/>
      <c r="L124" s="105" t="s">
        <v>194</v>
      </c>
      <c r="M124" s="105"/>
      <c r="N124" s="21"/>
      <c r="O124" s="19" t="s">
        <v>0</v>
      </c>
      <c r="P124" s="25" t="s">
        <v>56</v>
      </c>
      <c r="Q124" s="25"/>
      <c r="R124" s="91" t="s">
        <v>1</v>
      </c>
      <c r="S124" s="91"/>
      <c r="T124" s="25" t="s">
        <v>175</v>
      </c>
      <c r="U124" s="7"/>
      <c r="V124" s="58"/>
    </row>
    <row r="125" spans="1:22" ht="18" customHeight="1" x14ac:dyDescent="0.25">
      <c r="A125" s="115"/>
      <c r="B125" s="115"/>
      <c r="C125" s="20"/>
      <c r="D125" s="19" t="s">
        <v>2</v>
      </c>
      <c r="E125" s="15">
        <v>1</v>
      </c>
      <c r="F125" s="94" t="s">
        <v>173</v>
      </c>
      <c r="G125" s="94"/>
      <c r="H125" s="94"/>
      <c r="I125" s="94"/>
      <c r="J125" s="94"/>
      <c r="K125" s="16"/>
      <c r="L125" s="105"/>
      <c r="M125" s="105"/>
      <c r="N125" s="21"/>
      <c r="O125" s="19" t="s">
        <v>2</v>
      </c>
      <c r="P125" s="15">
        <v>1</v>
      </c>
      <c r="Q125" s="94" t="s">
        <v>174</v>
      </c>
      <c r="R125" s="94"/>
      <c r="S125" s="94"/>
      <c r="T125" s="94"/>
      <c r="U125" s="94"/>
    </row>
    <row r="126" spans="1:22" ht="27" customHeight="1" x14ac:dyDescent="0.25">
      <c r="A126" s="113" t="s">
        <v>4</v>
      </c>
      <c r="B126" s="132" t="s">
        <v>5</v>
      </c>
      <c r="C126" s="133"/>
      <c r="D126" s="95" t="s">
        <v>6</v>
      </c>
      <c r="E126" s="84" t="s">
        <v>7</v>
      </c>
      <c r="F126" s="84"/>
      <c r="G126" s="84"/>
      <c r="H126" s="95" t="s">
        <v>8</v>
      </c>
      <c r="I126" s="95" t="s">
        <v>9</v>
      </c>
      <c r="J126" s="95" t="s">
        <v>181</v>
      </c>
      <c r="K126" s="5"/>
      <c r="L126" s="113" t="s">
        <v>4</v>
      </c>
      <c r="M126" s="101" t="s">
        <v>5</v>
      </c>
      <c r="N126" s="102"/>
      <c r="O126" s="95" t="s">
        <v>6</v>
      </c>
      <c r="P126" s="84" t="s">
        <v>7</v>
      </c>
      <c r="Q126" s="84"/>
      <c r="R126" s="84"/>
      <c r="S126" s="95" t="s">
        <v>8</v>
      </c>
      <c r="T126" s="95" t="s">
        <v>9</v>
      </c>
      <c r="U126" s="95" t="s">
        <v>181</v>
      </c>
    </row>
    <row r="127" spans="1:22" s="59" customFormat="1" ht="27" customHeight="1" x14ac:dyDescent="0.35">
      <c r="A127" s="114"/>
      <c r="B127" s="134"/>
      <c r="C127" s="99"/>
      <c r="D127" s="96"/>
      <c r="E127" s="14" t="s">
        <v>10</v>
      </c>
      <c r="F127" s="14" t="s">
        <v>11</v>
      </c>
      <c r="G127" s="14" t="s">
        <v>12</v>
      </c>
      <c r="H127" s="96"/>
      <c r="I127" s="96"/>
      <c r="J127" s="96"/>
      <c r="K127" s="5"/>
      <c r="L127" s="114"/>
      <c r="M127" s="103"/>
      <c r="N127" s="104"/>
      <c r="O127" s="96"/>
      <c r="P127" s="14" t="s">
        <v>10</v>
      </c>
      <c r="Q127" s="14" t="s">
        <v>11</v>
      </c>
      <c r="R127" s="14" t="s">
        <v>12</v>
      </c>
      <c r="S127" s="96"/>
      <c r="T127" s="96"/>
      <c r="U127" s="96"/>
      <c r="V127" s="61"/>
    </row>
    <row r="128" spans="1:22" ht="27" customHeight="1" x14ac:dyDescent="0.25">
      <c r="A128" s="49" t="s">
        <v>13</v>
      </c>
      <c r="B128" s="108"/>
      <c r="C128" s="108"/>
      <c r="D128" s="46"/>
      <c r="E128" s="47"/>
      <c r="F128" s="47"/>
      <c r="G128" s="47"/>
      <c r="H128" s="47"/>
      <c r="I128" s="48"/>
      <c r="J128" s="48"/>
      <c r="K128" s="16"/>
      <c r="L128" s="49" t="s">
        <v>13</v>
      </c>
      <c r="M128" s="111"/>
      <c r="N128" s="111"/>
      <c r="O128" s="46"/>
      <c r="P128" s="47"/>
      <c r="Q128" s="47"/>
      <c r="R128" s="47"/>
      <c r="S128" s="47"/>
      <c r="T128" s="48"/>
      <c r="U128" s="48"/>
      <c r="V128" s="61"/>
    </row>
    <row r="129" spans="1:22" ht="27" customHeight="1" x14ac:dyDescent="0.25">
      <c r="A129" s="51"/>
      <c r="B129" s="106" t="s">
        <v>180</v>
      </c>
      <c r="C129" s="106"/>
      <c r="D129" s="54" t="s">
        <v>14</v>
      </c>
      <c r="E129" s="52">
        <v>6.1</v>
      </c>
      <c r="F129" s="52">
        <v>5.78</v>
      </c>
      <c r="G129" s="52">
        <v>55.9</v>
      </c>
      <c r="H129" s="52">
        <v>276</v>
      </c>
      <c r="I129" s="52">
        <v>69.010000000000005</v>
      </c>
      <c r="J129" s="52"/>
      <c r="K129" s="16"/>
      <c r="L129" s="51"/>
      <c r="M129" s="110" t="s">
        <v>180</v>
      </c>
      <c r="N129" s="110"/>
      <c r="O129" s="54" t="s">
        <v>96</v>
      </c>
      <c r="P129" s="52" t="s">
        <v>71</v>
      </c>
      <c r="Q129" s="52" t="s">
        <v>71</v>
      </c>
      <c r="R129" s="52" t="s">
        <v>105</v>
      </c>
      <c r="S129" s="52" t="s">
        <v>106</v>
      </c>
      <c r="T129" s="52" t="s">
        <v>107</v>
      </c>
      <c r="U129" s="52"/>
      <c r="V129" s="32"/>
    </row>
    <row r="130" spans="1:22" s="62" customFormat="1" ht="27" customHeight="1" x14ac:dyDescent="0.25">
      <c r="A130" s="51"/>
      <c r="B130" s="106" t="s">
        <v>164</v>
      </c>
      <c r="C130" s="106"/>
      <c r="D130" s="54" t="s">
        <v>80</v>
      </c>
      <c r="E130" s="52" t="s">
        <v>72</v>
      </c>
      <c r="F130" s="52" t="s">
        <v>31</v>
      </c>
      <c r="G130" s="52">
        <v>12.6</v>
      </c>
      <c r="H130" s="52">
        <v>84.5</v>
      </c>
      <c r="I130" s="52" t="s">
        <v>108</v>
      </c>
      <c r="J130" s="52"/>
      <c r="K130" s="16"/>
      <c r="L130" s="51"/>
      <c r="M130" s="110" t="s">
        <v>164</v>
      </c>
      <c r="N130" s="110"/>
      <c r="O130" s="54" t="s">
        <v>80</v>
      </c>
      <c r="P130" s="52" t="s">
        <v>72</v>
      </c>
      <c r="Q130" s="52" t="s">
        <v>31</v>
      </c>
      <c r="R130" s="52">
        <v>12.6</v>
      </c>
      <c r="S130" s="52">
        <v>84.5</v>
      </c>
      <c r="T130" s="52" t="s">
        <v>108</v>
      </c>
      <c r="U130" s="52"/>
      <c r="V130" s="32"/>
    </row>
    <row r="131" spans="1:22" s="62" customFormat="1" ht="27" customHeight="1" x14ac:dyDescent="0.25">
      <c r="A131" s="51"/>
      <c r="B131" s="78" t="s">
        <v>152</v>
      </c>
      <c r="C131" s="78"/>
      <c r="D131" s="26" t="s">
        <v>64</v>
      </c>
      <c r="E131" s="33" t="s">
        <v>3</v>
      </c>
      <c r="F131" s="33"/>
      <c r="G131" s="33" t="s">
        <v>65</v>
      </c>
      <c r="H131" s="33" t="s">
        <v>66</v>
      </c>
      <c r="I131" s="33" t="s">
        <v>67</v>
      </c>
      <c r="J131" s="33"/>
      <c r="K131" s="18"/>
      <c r="L131" s="34"/>
      <c r="M131" s="79" t="s">
        <v>152</v>
      </c>
      <c r="N131" s="79"/>
      <c r="O131" s="26" t="s">
        <v>64</v>
      </c>
      <c r="P131" s="33" t="s">
        <v>3</v>
      </c>
      <c r="Q131" s="33"/>
      <c r="R131" s="33" t="s">
        <v>65</v>
      </c>
      <c r="S131" s="33" t="s">
        <v>66</v>
      </c>
      <c r="T131" s="33" t="s">
        <v>67</v>
      </c>
      <c r="U131" s="33"/>
      <c r="V131" s="32"/>
    </row>
    <row r="132" spans="1:22" s="69" customFormat="1" ht="27" customHeight="1" x14ac:dyDescent="0.25">
      <c r="A132" s="51"/>
      <c r="B132" s="106" t="s">
        <v>148</v>
      </c>
      <c r="C132" s="106"/>
      <c r="D132" s="54" t="s">
        <v>34</v>
      </c>
      <c r="E132" s="52" t="s">
        <v>16</v>
      </c>
      <c r="F132" s="52" t="s">
        <v>3</v>
      </c>
      <c r="G132" s="52" t="s">
        <v>50</v>
      </c>
      <c r="H132" s="52" t="s">
        <v>51</v>
      </c>
      <c r="I132" s="52" t="s">
        <v>52</v>
      </c>
      <c r="J132" s="52"/>
      <c r="K132" s="16"/>
      <c r="L132" s="51"/>
      <c r="M132" s="79" t="s">
        <v>148</v>
      </c>
      <c r="N132" s="79"/>
      <c r="O132" s="26" t="s">
        <v>20</v>
      </c>
      <c r="P132" s="33" t="s">
        <v>16</v>
      </c>
      <c r="Q132" s="33" t="s">
        <v>3</v>
      </c>
      <c r="R132" s="33" t="s">
        <v>112</v>
      </c>
      <c r="S132" s="33" t="s">
        <v>114</v>
      </c>
      <c r="T132" s="33" t="s">
        <v>115</v>
      </c>
      <c r="U132" s="52"/>
      <c r="V132" s="32"/>
    </row>
    <row r="133" spans="1:22" s="69" customFormat="1" ht="27" customHeight="1" x14ac:dyDescent="0.25">
      <c r="A133" s="107" t="s">
        <v>37</v>
      </c>
      <c r="B133" s="107"/>
      <c r="C133" s="107"/>
      <c r="D133" s="56">
        <f>D132+210+100+154</f>
        <v>514</v>
      </c>
      <c r="E133" s="52">
        <f t="shared" ref="E133:G133" si="18">E132+E131+E130+E129</f>
        <v>16.100000000000001</v>
      </c>
      <c r="F133" s="52">
        <f t="shared" si="18"/>
        <v>9.7800000000000011</v>
      </c>
      <c r="G133" s="52">
        <f t="shared" si="18"/>
        <v>113.5</v>
      </c>
      <c r="H133" s="52">
        <f>H132+H131+H130+H129</f>
        <v>572.5</v>
      </c>
      <c r="I133" s="52"/>
      <c r="J133" s="33">
        <v>69.569999999999993</v>
      </c>
      <c r="K133" s="16"/>
      <c r="L133" s="107" t="s">
        <v>37</v>
      </c>
      <c r="M133" s="107"/>
      <c r="N133" s="107"/>
      <c r="O133" s="56">
        <f>O132+210+O130+184.5</f>
        <v>549.5</v>
      </c>
      <c r="P133" s="52">
        <f t="shared" ref="P133:R133" si="19">P132+P131+P130+P129</f>
        <v>17</v>
      </c>
      <c r="Q133" s="52">
        <f t="shared" si="19"/>
        <v>11</v>
      </c>
      <c r="R133" s="52">
        <f t="shared" si="19"/>
        <v>127.6</v>
      </c>
      <c r="S133" s="52">
        <f>S132+S131+S130+S129</f>
        <v>663.5</v>
      </c>
      <c r="T133" s="52"/>
      <c r="U133" s="52">
        <v>76.36</v>
      </c>
      <c r="V133" s="32"/>
    </row>
    <row r="134" spans="1:22" s="69" customFormat="1" ht="27" customHeight="1" x14ac:dyDescent="0.25">
      <c r="A134" s="39"/>
      <c r="B134" s="36"/>
      <c r="C134" s="36"/>
      <c r="D134" s="37"/>
      <c r="E134" s="38"/>
      <c r="F134" s="38"/>
      <c r="G134" s="38"/>
      <c r="H134" s="38"/>
      <c r="I134" s="38"/>
      <c r="J134" s="38"/>
      <c r="K134" s="7"/>
      <c r="L134" s="39"/>
      <c r="M134" s="39"/>
      <c r="N134" s="39"/>
      <c r="O134" s="37"/>
      <c r="P134" s="38"/>
      <c r="Q134" s="38"/>
      <c r="R134" s="38"/>
      <c r="S134" s="38"/>
      <c r="T134" s="38"/>
      <c r="U134" s="38"/>
      <c r="V134" s="32"/>
    </row>
    <row r="135" spans="1:22" s="69" customFormat="1" ht="27" customHeight="1" x14ac:dyDescent="0.25">
      <c r="A135" s="39"/>
      <c r="B135" s="36"/>
      <c r="C135" s="36"/>
      <c r="D135" s="37"/>
      <c r="E135" s="38"/>
      <c r="F135" s="38"/>
      <c r="G135" s="38"/>
      <c r="H135" s="38"/>
      <c r="I135" s="38"/>
      <c r="J135" s="38"/>
      <c r="K135" s="7"/>
      <c r="L135" s="39"/>
      <c r="M135" s="39"/>
      <c r="N135" s="39"/>
      <c r="O135" s="37"/>
      <c r="P135" s="38"/>
      <c r="Q135" s="38"/>
      <c r="R135" s="38"/>
      <c r="S135" s="38"/>
      <c r="T135" s="38"/>
      <c r="U135" s="38"/>
      <c r="V135" s="32"/>
    </row>
    <row r="136" spans="1:22" s="69" customFormat="1" ht="27" customHeight="1" x14ac:dyDescent="0.25">
      <c r="A136" s="7"/>
      <c r="B136" s="8"/>
      <c r="C136" s="8"/>
      <c r="D136" s="15"/>
      <c r="E136" s="7"/>
      <c r="F136" s="7"/>
      <c r="G136" s="7"/>
      <c r="H136" s="7"/>
      <c r="I136" s="7"/>
      <c r="J136" s="7"/>
      <c r="K136" s="16"/>
      <c r="L136" s="7"/>
      <c r="M136" s="7"/>
      <c r="N136" s="7"/>
      <c r="O136" s="15"/>
      <c r="P136" s="7"/>
      <c r="Q136" s="7"/>
      <c r="R136" s="7"/>
      <c r="S136" s="7"/>
      <c r="T136" s="7"/>
      <c r="U136" s="7"/>
      <c r="V136" s="40"/>
    </row>
    <row r="137" spans="1:22" s="3" customFormat="1" ht="27" customHeight="1" x14ac:dyDescent="0.25">
      <c r="A137" s="87"/>
      <c r="B137" s="87"/>
      <c r="C137" s="87"/>
      <c r="D137" s="15"/>
      <c r="E137" s="7"/>
      <c r="F137" s="7"/>
      <c r="G137" s="7"/>
      <c r="H137" s="8"/>
      <c r="I137" s="8"/>
      <c r="J137" s="7"/>
      <c r="K137" s="16"/>
      <c r="L137" s="87"/>
      <c r="M137" s="87"/>
      <c r="N137" s="87"/>
      <c r="O137" s="15"/>
      <c r="P137" s="7"/>
      <c r="Q137" s="7"/>
      <c r="R137" s="7"/>
      <c r="S137" s="8"/>
      <c r="T137" s="8"/>
      <c r="U137" s="7"/>
      <c r="V137" s="40"/>
    </row>
    <row r="138" spans="1:22" s="3" customFormat="1" ht="27" customHeight="1" x14ac:dyDescent="0.25">
      <c r="A138" s="88"/>
      <c r="B138" s="88"/>
      <c r="C138" s="8"/>
      <c r="D138" s="15"/>
      <c r="E138" s="7"/>
      <c r="F138" s="7"/>
      <c r="G138" s="100"/>
      <c r="H138" s="100"/>
      <c r="I138" s="100"/>
      <c r="J138" s="100"/>
      <c r="K138" s="16"/>
      <c r="L138" s="88"/>
      <c r="M138" s="88"/>
      <c r="N138" s="7"/>
      <c r="O138" s="15"/>
      <c r="P138" s="7"/>
      <c r="Q138" s="7"/>
      <c r="R138" s="100"/>
      <c r="S138" s="100"/>
      <c r="T138" s="100"/>
      <c r="U138" s="100"/>
      <c r="V138" s="40"/>
    </row>
    <row r="139" spans="1:22" s="1" customFormat="1" ht="27" customHeight="1" x14ac:dyDescent="0.25">
      <c r="A139" s="87"/>
      <c r="B139" s="87"/>
      <c r="C139" s="87"/>
      <c r="D139" s="15"/>
      <c r="E139" s="7"/>
      <c r="F139" s="7"/>
      <c r="G139" s="7"/>
      <c r="H139" s="7" t="s">
        <v>172</v>
      </c>
      <c r="I139" s="7"/>
      <c r="J139" s="7"/>
      <c r="K139" s="16"/>
      <c r="L139" s="87"/>
      <c r="M139" s="87"/>
      <c r="N139" s="87"/>
      <c r="O139" s="15"/>
      <c r="P139" s="7"/>
      <c r="Q139" s="7"/>
      <c r="R139" s="7"/>
      <c r="S139" s="7" t="s">
        <v>172</v>
      </c>
      <c r="T139" s="7"/>
      <c r="U139" s="7"/>
      <c r="V139" s="17"/>
    </row>
    <row r="140" spans="1:22" s="1" customFormat="1" ht="27" customHeight="1" x14ac:dyDescent="0.25">
      <c r="A140" s="75" t="s">
        <v>199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17"/>
    </row>
    <row r="141" spans="1:22" s="1" customFormat="1" ht="18" customHeight="1" x14ac:dyDescent="0.25">
      <c r="A141" s="105" t="s">
        <v>192</v>
      </c>
      <c r="B141" s="105"/>
      <c r="C141" s="36"/>
      <c r="D141" s="19" t="s">
        <v>0</v>
      </c>
      <c r="E141" s="25" t="s">
        <v>177</v>
      </c>
      <c r="F141" s="25"/>
      <c r="G141" s="91" t="s">
        <v>1</v>
      </c>
      <c r="H141" s="91"/>
      <c r="I141" s="25" t="s">
        <v>175</v>
      </c>
      <c r="J141" s="25"/>
      <c r="K141" s="16"/>
      <c r="L141" s="105" t="s">
        <v>194</v>
      </c>
      <c r="M141" s="105"/>
      <c r="N141" s="21"/>
      <c r="O141" s="19" t="s">
        <v>0</v>
      </c>
      <c r="P141" s="25" t="s">
        <v>177</v>
      </c>
      <c r="Q141" s="7"/>
      <c r="R141" s="91" t="s">
        <v>1</v>
      </c>
      <c r="S141" s="91"/>
      <c r="T141" s="25" t="s">
        <v>175</v>
      </c>
      <c r="U141" s="7"/>
      <c r="V141" s="17"/>
    </row>
    <row r="142" spans="1:22" ht="18" customHeight="1" x14ac:dyDescent="0.35">
      <c r="A142" s="105"/>
      <c r="B142" s="105"/>
      <c r="C142" s="36"/>
      <c r="D142" s="19" t="s">
        <v>2</v>
      </c>
      <c r="E142" s="15">
        <v>1</v>
      </c>
      <c r="F142" s="94" t="s">
        <v>173</v>
      </c>
      <c r="G142" s="94"/>
      <c r="H142" s="94"/>
      <c r="I142" s="94"/>
      <c r="J142" s="94"/>
      <c r="K142" s="16"/>
      <c r="L142" s="105"/>
      <c r="M142" s="105"/>
      <c r="N142" s="21"/>
      <c r="O142" s="19" t="s">
        <v>2</v>
      </c>
      <c r="P142" s="15">
        <v>1</v>
      </c>
      <c r="Q142" s="94" t="s">
        <v>174</v>
      </c>
      <c r="R142" s="94"/>
      <c r="S142" s="94"/>
      <c r="T142" s="94"/>
      <c r="U142" s="94"/>
      <c r="V142" s="58"/>
    </row>
    <row r="143" spans="1:22" ht="18" customHeight="1" x14ac:dyDescent="0.25">
      <c r="A143" s="113" t="s">
        <v>4</v>
      </c>
      <c r="B143" s="132" t="s">
        <v>5</v>
      </c>
      <c r="C143" s="133"/>
      <c r="D143" s="95" t="s">
        <v>6</v>
      </c>
      <c r="E143" s="84" t="s">
        <v>7</v>
      </c>
      <c r="F143" s="84"/>
      <c r="G143" s="84"/>
      <c r="H143" s="95" t="s">
        <v>8</v>
      </c>
      <c r="I143" s="95" t="s">
        <v>9</v>
      </c>
      <c r="J143" s="95" t="s">
        <v>181</v>
      </c>
      <c r="K143" s="9"/>
      <c r="L143" s="113" t="s">
        <v>4</v>
      </c>
      <c r="M143" s="101" t="s">
        <v>5</v>
      </c>
      <c r="N143" s="102"/>
      <c r="O143" s="95" t="s">
        <v>6</v>
      </c>
      <c r="P143" s="84" t="s">
        <v>7</v>
      </c>
      <c r="Q143" s="84"/>
      <c r="R143" s="84"/>
      <c r="S143" s="95" t="s">
        <v>8</v>
      </c>
      <c r="T143" s="95" t="s">
        <v>9</v>
      </c>
      <c r="U143" s="95" t="s">
        <v>181</v>
      </c>
    </row>
    <row r="144" spans="1:22" ht="27" customHeight="1" x14ac:dyDescent="0.25">
      <c r="A144" s="114"/>
      <c r="B144" s="134"/>
      <c r="C144" s="99"/>
      <c r="D144" s="96"/>
      <c r="E144" s="14" t="s">
        <v>10</v>
      </c>
      <c r="F144" s="14" t="s">
        <v>11</v>
      </c>
      <c r="G144" s="14" t="s">
        <v>12</v>
      </c>
      <c r="H144" s="96"/>
      <c r="I144" s="96"/>
      <c r="J144" s="96"/>
      <c r="K144" s="9"/>
      <c r="L144" s="114"/>
      <c r="M144" s="103"/>
      <c r="N144" s="104"/>
      <c r="O144" s="96"/>
      <c r="P144" s="14" t="s">
        <v>10</v>
      </c>
      <c r="Q144" s="14" t="s">
        <v>11</v>
      </c>
      <c r="R144" s="14" t="s">
        <v>12</v>
      </c>
      <c r="S144" s="96"/>
      <c r="T144" s="96"/>
      <c r="U144" s="96"/>
    </row>
    <row r="145" spans="1:22" s="59" customFormat="1" ht="27" customHeight="1" x14ac:dyDescent="0.35">
      <c r="A145" s="53" t="s">
        <v>13</v>
      </c>
      <c r="B145" s="131"/>
      <c r="C145" s="131"/>
      <c r="D145" s="27"/>
      <c r="E145" s="28"/>
      <c r="F145" s="28"/>
      <c r="G145" s="28"/>
      <c r="H145" s="28"/>
      <c r="I145" s="29"/>
      <c r="J145" s="29"/>
      <c r="K145" s="18"/>
      <c r="L145" s="53" t="s">
        <v>13</v>
      </c>
      <c r="M145" s="86"/>
      <c r="N145" s="86"/>
      <c r="O145" s="27"/>
      <c r="P145" s="28"/>
      <c r="Q145" s="28"/>
      <c r="R145" s="28"/>
      <c r="S145" s="28"/>
      <c r="T145" s="29"/>
      <c r="U145" s="29"/>
      <c r="V145" s="63"/>
    </row>
    <row r="146" spans="1:22" ht="27" customHeight="1" x14ac:dyDescent="0.25">
      <c r="A146" s="34"/>
      <c r="B146" s="78" t="s">
        <v>184</v>
      </c>
      <c r="C146" s="78"/>
      <c r="D146" s="26" t="s">
        <v>95</v>
      </c>
      <c r="E146" s="33">
        <v>0.74</v>
      </c>
      <c r="F146" s="33">
        <v>6.05</v>
      </c>
      <c r="G146" s="33">
        <v>3.95</v>
      </c>
      <c r="H146" s="33">
        <v>73.39</v>
      </c>
      <c r="I146" s="33">
        <v>23.02</v>
      </c>
      <c r="J146" s="33"/>
      <c r="K146" s="18"/>
      <c r="L146" s="34"/>
      <c r="M146" s="78" t="s">
        <v>184</v>
      </c>
      <c r="N146" s="78"/>
      <c r="O146" s="26" t="s">
        <v>95</v>
      </c>
      <c r="P146" s="33">
        <v>0.74</v>
      </c>
      <c r="Q146" s="33">
        <v>6.05</v>
      </c>
      <c r="R146" s="33">
        <v>3.95</v>
      </c>
      <c r="S146" s="33">
        <v>73.39</v>
      </c>
      <c r="T146" s="33">
        <v>23.02</v>
      </c>
      <c r="U146" s="33"/>
      <c r="V146" s="40"/>
    </row>
    <row r="147" spans="1:22" ht="27" customHeight="1" x14ac:dyDescent="0.2">
      <c r="A147" s="34"/>
      <c r="B147" s="78" t="s">
        <v>166</v>
      </c>
      <c r="C147" s="78"/>
      <c r="D147" s="26" t="s">
        <v>82</v>
      </c>
      <c r="E147" s="33" t="s">
        <v>47</v>
      </c>
      <c r="F147" s="33" t="s">
        <v>79</v>
      </c>
      <c r="G147" s="33" t="s">
        <v>24</v>
      </c>
      <c r="H147" s="33" t="s">
        <v>109</v>
      </c>
      <c r="I147" s="33" t="s">
        <v>110</v>
      </c>
      <c r="J147" s="33"/>
      <c r="K147" s="18"/>
      <c r="L147" s="34"/>
      <c r="M147" s="79" t="s">
        <v>166</v>
      </c>
      <c r="N147" s="79"/>
      <c r="O147" s="26" t="s">
        <v>87</v>
      </c>
      <c r="P147" s="33" t="s">
        <v>83</v>
      </c>
      <c r="Q147" s="33" t="s">
        <v>65</v>
      </c>
      <c r="R147" s="33" t="s">
        <v>54</v>
      </c>
      <c r="S147" s="33" t="s">
        <v>140</v>
      </c>
      <c r="T147" s="33" t="s">
        <v>141</v>
      </c>
      <c r="U147" s="33"/>
      <c r="V147" s="32"/>
    </row>
    <row r="148" spans="1:22" s="64" customFormat="1" ht="27" customHeight="1" x14ac:dyDescent="0.2">
      <c r="A148" s="34"/>
      <c r="B148" s="78" t="s">
        <v>185</v>
      </c>
      <c r="C148" s="78"/>
      <c r="D148" s="26">
        <v>30</v>
      </c>
      <c r="E148" s="33">
        <v>1.54</v>
      </c>
      <c r="F148" s="33">
        <v>4.04</v>
      </c>
      <c r="G148" s="33">
        <v>16.440000000000001</v>
      </c>
      <c r="H148" s="33">
        <v>108.24</v>
      </c>
      <c r="I148" s="33">
        <v>132</v>
      </c>
      <c r="J148" s="33"/>
      <c r="K148" s="18"/>
      <c r="L148" s="34"/>
      <c r="M148" s="78" t="s">
        <v>185</v>
      </c>
      <c r="N148" s="78"/>
      <c r="O148" s="26">
        <v>30</v>
      </c>
      <c r="P148" s="33">
        <v>1.54</v>
      </c>
      <c r="Q148" s="33">
        <v>4.04</v>
      </c>
      <c r="R148" s="33">
        <v>16.440000000000001</v>
      </c>
      <c r="S148" s="33">
        <v>108.24</v>
      </c>
      <c r="T148" s="33">
        <v>132</v>
      </c>
      <c r="U148" s="33"/>
      <c r="V148" s="32"/>
    </row>
    <row r="149" spans="1:22" s="71" customFormat="1" ht="42.6" customHeight="1" x14ac:dyDescent="0.25">
      <c r="A149" s="34"/>
      <c r="B149" s="78" t="s">
        <v>210</v>
      </c>
      <c r="C149" s="78"/>
      <c r="D149" s="26" t="s">
        <v>42</v>
      </c>
      <c r="E149" s="33"/>
      <c r="F149" s="33"/>
      <c r="G149" s="33">
        <v>19</v>
      </c>
      <c r="H149" s="33">
        <v>80</v>
      </c>
      <c r="I149" s="33" t="s">
        <v>49</v>
      </c>
      <c r="J149" s="33"/>
      <c r="K149" s="18"/>
      <c r="L149" s="34"/>
      <c r="M149" s="78" t="s">
        <v>191</v>
      </c>
      <c r="N149" s="78"/>
      <c r="O149" s="26" t="s">
        <v>42</v>
      </c>
      <c r="P149" s="33"/>
      <c r="Q149" s="33"/>
      <c r="R149" s="33">
        <v>19</v>
      </c>
      <c r="S149" s="33">
        <v>80</v>
      </c>
      <c r="T149" s="33" t="s">
        <v>49</v>
      </c>
      <c r="U149" s="33"/>
      <c r="V149" s="32"/>
    </row>
    <row r="150" spans="1:22" s="69" customFormat="1" ht="27" customHeight="1" x14ac:dyDescent="0.2">
      <c r="A150" s="34"/>
      <c r="B150" s="79" t="s">
        <v>148</v>
      </c>
      <c r="C150" s="109"/>
      <c r="D150" s="26">
        <v>55</v>
      </c>
      <c r="E150" s="33">
        <v>4.34</v>
      </c>
      <c r="F150" s="33">
        <v>0.55000000000000004</v>
      </c>
      <c r="G150" s="33">
        <v>26.56</v>
      </c>
      <c r="H150" s="33">
        <v>135.30000000000001</v>
      </c>
      <c r="I150" s="52">
        <v>27.01</v>
      </c>
      <c r="J150" s="33"/>
      <c r="K150" s="18"/>
      <c r="L150" s="34"/>
      <c r="M150" s="79" t="s">
        <v>148</v>
      </c>
      <c r="N150" s="109"/>
      <c r="O150" s="26">
        <v>55</v>
      </c>
      <c r="P150" s="33">
        <v>4.34</v>
      </c>
      <c r="Q150" s="33">
        <v>0.55000000000000004</v>
      </c>
      <c r="R150" s="33">
        <v>26.56</v>
      </c>
      <c r="S150" s="33">
        <v>135.30000000000001</v>
      </c>
      <c r="T150" s="52">
        <v>27.01</v>
      </c>
      <c r="U150" s="33"/>
      <c r="V150" s="32"/>
    </row>
    <row r="151" spans="1:22" s="69" customFormat="1" ht="27" customHeight="1" x14ac:dyDescent="0.2">
      <c r="A151" s="77" t="s">
        <v>37</v>
      </c>
      <c r="B151" s="77"/>
      <c r="C151" s="77"/>
      <c r="D151" s="35">
        <f>D150+208+D148+D147+D146</f>
        <v>503</v>
      </c>
      <c r="E151" s="33">
        <f>E150+E149+E148+E147+E146</f>
        <v>17.619999999999997</v>
      </c>
      <c r="F151" s="33">
        <f t="shared" ref="F151" si="20">F150+F149+F148+F147+F146</f>
        <v>29.64</v>
      </c>
      <c r="G151" s="33">
        <f t="shared" ref="G151" si="21">G150+G149+G148+G147+G146</f>
        <v>95.95</v>
      </c>
      <c r="H151" s="33">
        <f t="shared" ref="H151" si="22">H150+H149+H148+H147+H146</f>
        <v>716.93</v>
      </c>
      <c r="I151" s="33"/>
      <c r="J151" s="33">
        <v>69.569999999999993</v>
      </c>
      <c r="K151" s="18"/>
      <c r="L151" s="77" t="s">
        <v>37</v>
      </c>
      <c r="M151" s="77"/>
      <c r="N151" s="77"/>
      <c r="O151" s="35">
        <f>O150+208+O148+O147+O146</f>
        <v>553</v>
      </c>
      <c r="P151" s="33">
        <f>P150+P149+P148+P147+P146</f>
        <v>19.619999999999997</v>
      </c>
      <c r="Q151" s="33">
        <f t="shared" ref="Q151:S151" si="23">Q150+Q149+Q148+Q147+Q146</f>
        <v>31.64</v>
      </c>
      <c r="R151" s="33">
        <f t="shared" si="23"/>
        <v>113.95</v>
      </c>
      <c r="S151" s="33">
        <f t="shared" si="23"/>
        <v>785.93</v>
      </c>
      <c r="T151" s="33"/>
      <c r="U151" s="33">
        <v>76.36</v>
      </c>
      <c r="V151" s="32"/>
    </row>
    <row r="152" spans="1:22" s="69" customFormat="1" ht="27" customHeight="1" x14ac:dyDescent="0.25">
      <c r="A152" s="39"/>
      <c r="B152" s="36"/>
      <c r="C152" s="36"/>
      <c r="D152" s="37"/>
      <c r="E152" s="38"/>
      <c r="F152" s="38"/>
      <c r="G152" s="38"/>
      <c r="H152" s="38"/>
      <c r="I152" s="38"/>
      <c r="J152" s="38"/>
      <c r="K152" s="7"/>
      <c r="L152" s="39"/>
      <c r="M152" s="39"/>
      <c r="N152" s="39"/>
      <c r="O152" s="37"/>
      <c r="P152" s="38"/>
      <c r="Q152" s="38"/>
      <c r="R152" s="38"/>
      <c r="S152" s="38"/>
      <c r="T152" s="38"/>
      <c r="U152" s="38"/>
      <c r="V152" s="32"/>
    </row>
    <row r="153" spans="1:22" s="69" customFormat="1" ht="27" customHeight="1" x14ac:dyDescent="0.25">
      <c r="A153" s="39"/>
      <c r="B153" s="36"/>
      <c r="C153" s="36"/>
      <c r="D153" s="37"/>
      <c r="E153" s="38"/>
      <c r="F153" s="38"/>
      <c r="G153" s="38"/>
      <c r="H153" s="38"/>
      <c r="I153" s="38"/>
      <c r="J153" s="38"/>
      <c r="K153" s="7"/>
      <c r="L153" s="39"/>
      <c r="M153" s="39"/>
      <c r="N153" s="39"/>
      <c r="O153" s="37"/>
      <c r="P153" s="38"/>
      <c r="Q153" s="38"/>
      <c r="R153" s="38"/>
      <c r="S153" s="38"/>
      <c r="T153" s="38"/>
      <c r="U153" s="38"/>
      <c r="V153" s="32"/>
    </row>
    <row r="154" spans="1:22" s="69" customFormat="1" ht="27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16"/>
      <c r="L154" s="7"/>
      <c r="M154" s="7"/>
      <c r="N154" s="7"/>
      <c r="O154" s="15"/>
      <c r="P154" s="7"/>
      <c r="Q154" s="7"/>
      <c r="R154" s="7"/>
      <c r="S154" s="7"/>
      <c r="T154" s="7"/>
      <c r="U154" s="7"/>
      <c r="V154" s="40"/>
    </row>
    <row r="155" spans="1:22" s="4" customFormat="1" ht="27" customHeight="1" x14ac:dyDescent="0.25">
      <c r="A155" s="87"/>
      <c r="B155" s="87"/>
      <c r="C155" s="87"/>
      <c r="D155" s="15"/>
      <c r="E155" s="7"/>
      <c r="F155" s="7"/>
      <c r="G155" s="7"/>
      <c r="H155" s="8"/>
      <c r="I155" s="8"/>
      <c r="J155" s="7"/>
      <c r="K155" s="16"/>
      <c r="L155" s="87"/>
      <c r="M155" s="87"/>
      <c r="N155" s="87"/>
      <c r="O155" s="15"/>
      <c r="P155" s="7"/>
      <c r="Q155" s="7"/>
      <c r="R155" s="7"/>
      <c r="S155" s="8"/>
      <c r="T155" s="8"/>
      <c r="U155" s="7"/>
      <c r="V155" s="40"/>
    </row>
    <row r="156" spans="1:22" s="4" customFormat="1" ht="27" customHeight="1" x14ac:dyDescent="0.25">
      <c r="A156" s="88"/>
      <c r="B156" s="88"/>
      <c r="C156" s="8"/>
      <c r="D156" s="15"/>
      <c r="E156" s="7"/>
      <c r="F156" s="7"/>
      <c r="G156" s="100"/>
      <c r="H156" s="100"/>
      <c r="I156" s="100"/>
      <c r="J156" s="100"/>
      <c r="K156" s="16"/>
      <c r="L156" s="88"/>
      <c r="M156" s="88"/>
      <c r="N156" s="7"/>
      <c r="O156" s="15"/>
      <c r="P156" s="7"/>
      <c r="Q156" s="7"/>
      <c r="R156" s="100"/>
      <c r="S156" s="100"/>
      <c r="T156" s="100"/>
      <c r="U156" s="7"/>
      <c r="V156" s="40"/>
    </row>
    <row r="157" spans="1:22" s="1" customFormat="1" ht="27" customHeight="1" x14ac:dyDescent="0.25">
      <c r="A157" s="87"/>
      <c r="B157" s="87"/>
      <c r="C157" s="87"/>
      <c r="D157" s="15"/>
      <c r="E157" s="7"/>
      <c r="F157" s="7"/>
      <c r="G157" s="7"/>
      <c r="H157" s="7" t="s">
        <v>172</v>
      </c>
      <c r="I157" s="7"/>
      <c r="J157" s="7"/>
      <c r="K157" s="16"/>
      <c r="L157" s="87"/>
      <c r="M157" s="87"/>
      <c r="N157" s="87"/>
      <c r="O157" s="15"/>
      <c r="P157" s="7"/>
      <c r="Q157" s="7"/>
      <c r="R157" s="7"/>
      <c r="S157" s="7" t="s">
        <v>172</v>
      </c>
      <c r="T157" s="7"/>
      <c r="U157" s="7"/>
      <c r="V157" s="17"/>
    </row>
    <row r="158" spans="1:22" s="1" customFormat="1" ht="27" customHeight="1" x14ac:dyDescent="0.25">
      <c r="A158" s="75" t="s">
        <v>200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17"/>
    </row>
    <row r="159" spans="1:22" s="1" customFormat="1" ht="18" customHeight="1" x14ac:dyDescent="0.25">
      <c r="A159" s="105" t="s">
        <v>192</v>
      </c>
      <c r="B159" s="105"/>
      <c r="C159" s="20"/>
      <c r="D159" s="19" t="s">
        <v>0</v>
      </c>
      <c r="E159" s="25" t="s">
        <v>178</v>
      </c>
      <c r="F159" s="25"/>
      <c r="G159" s="91" t="s">
        <v>1</v>
      </c>
      <c r="H159" s="91"/>
      <c r="I159" s="25" t="s">
        <v>175</v>
      </c>
      <c r="J159" s="7"/>
      <c r="K159" s="16"/>
      <c r="L159" s="105" t="s">
        <v>194</v>
      </c>
      <c r="M159" s="105"/>
      <c r="N159" s="21"/>
      <c r="O159" s="19" t="s">
        <v>0</v>
      </c>
      <c r="P159" s="25" t="s">
        <v>178</v>
      </c>
      <c r="Q159" s="25"/>
      <c r="R159" s="91" t="s">
        <v>1</v>
      </c>
      <c r="S159" s="91"/>
      <c r="T159" s="25" t="s">
        <v>175</v>
      </c>
      <c r="U159" s="7"/>
      <c r="V159" s="17"/>
    </row>
    <row r="160" spans="1:22" ht="18" customHeight="1" x14ac:dyDescent="0.35">
      <c r="A160" s="105"/>
      <c r="B160" s="105"/>
      <c r="C160" s="20"/>
      <c r="D160" s="19" t="s">
        <v>2</v>
      </c>
      <c r="E160" s="15">
        <v>1</v>
      </c>
      <c r="F160" s="94" t="s">
        <v>173</v>
      </c>
      <c r="G160" s="94"/>
      <c r="H160" s="94"/>
      <c r="I160" s="94"/>
      <c r="J160" s="94"/>
      <c r="K160" s="16"/>
      <c r="L160" s="105"/>
      <c r="M160" s="105"/>
      <c r="N160" s="21"/>
      <c r="O160" s="19" t="s">
        <v>2</v>
      </c>
      <c r="P160" s="15">
        <v>1</v>
      </c>
      <c r="Q160" s="94" t="s">
        <v>174</v>
      </c>
      <c r="R160" s="94"/>
      <c r="S160" s="94"/>
      <c r="T160" s="94"/>
      <c r="U160" s="94"/>
      <c r="V160" s="58"/>
    </row>
    <row r="161" spans="1:22" ht="18" customHeight="1" x14ac:dyDescent="0.25">
      <c r="A161" s="113" t="s">
        <v>4</v>
      </c>
      <c r="B161" s="121" t="s">
        <v>5</v>
      </c>
      <c r="C161" s="122"/>
      <c r="D161" s="116" t="s">
        <v>6</v>
      </c>
      <c r="E161" s="84" t="s">
        <v>7</v>
      </c>
      <c r="F161" s="84"/>
      <c r="G161" s="84"/>
      <c r="H161" s="95" t="s">
        <v>8</v>
      </c>
      <c r="I161" s="95" t="s">
        <v>9</v>
      </c>
      <c r="J161" s="95" t="s">
        <v>181</v>
      </c>
      <c r="K161" s="5"/>
      <c r="L161" s="113" t="s">
        <v>4</v>
      </c>
      <c r="M161" s="125" t="s">
        <v>5</v>
      </c>
      <c r="N161" s="126"/>
      <c r="O161" s="116" t="s">
        <v>6</v>
      </c>
      <c r="P161" s="84" t="s">
        <v>7</v>
      </c>
      <c r="Q161" s="84"/>
      <c r="R161" s="84"/>
      <c r="S161" s="95" t="s">
        <v>8</v>
      </c>
      <c r="T161" s="95" t="s">
        <v>9</v>
      </c>
      <c r="U161" s="95" t="s">
        <v>181</v>
      </c>
    </row>
    <row r="162" spans="1:22" ht="27" customHeight="1" x14ac:dyDescent="0.25">
      <c r="A162" s="114"/>
      <c r="B162" s="123"/>
      <c r="C162" s="124"/>
      <c r="D162" s="104"/>
      <c r="E162" s="14" t="s">
        <v>10</v>
      </c>
      <c r="F162" s="14" t="s">
        <v>11</v>
      </c>
      <c r="G162" s="14" t="s">
        <v>12</v>
      </c>
      <c r="H162" s="96"/>
      <c r="I162" s="96"/>
      <c r="J162" s="96"/>
      <c r="K162" s="5"/>
      <c r="L162" s="114"/>
      <c r="M162" s="127"/>
      <c r="N162" s="128"/>
      <c r="O162" s="104"/>
      <c r="P162" s="14" t="s">
        <v>10</v>
      </c>
      <c r="Q162" s="14" t="s">
        <v>11</v>
      </c>
      <c r="R162" s="14" t="s">
        <v>12</v>
      </c>
      <c r="S162" s="96"/>
      <c r="T162" s="96"/>
      <c r="U162" s="96"/>
    </row>
    <row r="163" spans="1:22" s="59" customFormat="1" ht="27" customHeight="1" x14ac:dyDescent="0.35">
      <c r="A163" s="53" t="s">
        <v>13</v>
      </c>
      <c r="B163" s="129"/>
      <c r="C163" s="129"/>
      <c r="D163" s="27"/>
      <c r="E163" s="28"/>
      <c r="F163" s="28"/>
      <c r="G163" s="28"/>
      <c r="H163" s="28"/>
      <c r="I163" s="29"/>
      <c r="J163" s="29"/>
      <c r="K163" s="18"/>
      <c r="L163" s="53" t="s">
        <v>13</v>
      </c>
      <c r="M163" s="130"/>
      <c r="N163" s="130"/>
      <c r="O163" s="27"/>
      <c r="P163" s="28"/>
      <c r="Q163" s="28"/>
      <c r="R163" s="28"/>
      <c r="S163" s="28"/>
      <c r="T163" s="29"/>
      <c r="U163" s="29"/>
      <c r="V163" s="63"/>
    </row>
    <row r="164" spans="1:22" ht="27" customHeight="1" x14ac:dyDescent="0.25">
      <c r="A164" s="34"/>
      <c r="B164" s="78" t="s">
        <v>188</v>
      </c>
      <c r="C164" s="78"/>
      <c r="D164" s="26">
        <v>40</v>
      </c>
      <c r="E164" s="33">
        <v>0.9</v>
      </c>
      <c r="F164" s="33">
        <v>2.0499999999999998</v>
      </c>
      <c r="G164" s="33">
        <v>3.06</v>
      </c>
      <c r="H164" s="33">
        <v>34.659999999999997</v>
      </c>
      <c r="I164" s="33"/>
      <c r="J164" s="33"/>
      <c r="K164" s="18"/>
      <c r="L164" s="34"/>
      <c r="M164" s="78" t="s">
        <v>188</v>
      </c>
      <c r="N164" s="78"/>
      <c r="O164" s="26">
        <v>60</v>
      </c>
      <c r="P164" s="33">
        <v>1.39</v>
      </c>
      <c r="Q164" s="33">
        <v>3.08</v>
      </c>
      <c r="R164" s="33">
        <v>4.5999999999999996</v>
      </c>
      <c r="S164" s="33">
        <v>52</v>
      </c>
      <c r="T164" s="33"/>
      <c r="U164" s="33"/>
      <c r="V164" s="40"/>
    </row>
    <row r="165" spans="1:22" ht="27" customHeight="1" x14ac:dyDescent="0.25">
      <c r="A165" s="34"/>
      <c r="B165" s="78" t="s">
        <v>186</v>
      </c>
      <c r="C165" s="78"/>
      <c r="D165" s="26">
        <v>180</v>
      </c>
      <c r="E165" s="33">
        <v>15</v>
      </c>
      <c r="F165" s="33">
        <v>24</v>
      </c>
      <c r="G165" s="33">
        <v>23</v>
      </c>
      <c r="H165" s="33">
        <v>441</v>
      </c>
      <c r="I165" s="33">
        <v>219.01</v>
      </c>
      <c r="J165" s="33"/>
      <c r="K165" s="15"/>
      <c r="L165" s="34"/>
      <c r="M165" s="78" t="s">
        <v>186</v>
      </c>
      <c r="N165" s="78"/>
      <c r="O165" s="26">
        <v>200</v>
      </c>
      <c r="P165" s="33">
        <v>16</v>
      </c>
      <c r="Q165" s="33">
        <v>27</v>
      </c>
      <c r="R165" s="33">
        <v>26</v>
      </c>
      <c r="S165" s="33">
        <v>490</v>
      </c>
      <c r="T165" s="33">
        <v>219</v>
      </c>
      <c r="U165" s="33"/>
    </row>
    <row r="166" spans="1:22" s="64" customFormat="1" ht="27" customHeight="1" x14ac:dyDescent="0.2">
      <c r="A166" s="34"/>
      <c r="B166" s="78" t="s">
        <v>151</v>
      </c>
      <c r="C166" s="78"/>
      <c r="D166" s="26" t="s">
        <v>24</v>
      </c>
      <c r="E166" s="33"/>
      <c r="F166" s="33" t="s">
        <v>3</v>
      </c>
      <c r="G166" s="33" t="s">
        <v>25</v>
      </c>
      <c r="H166" s="33" t="s">
        <v>26</v>
      </c>
      <c r="I166" s="33" t="s">
        <v>27</v>
      </c>
      <c r="J166" s="33"/>
      <c r="K166" s="15"/>
      <c r="L166" s="34"/>
      <c r="M166" s="78" t="s">
        <v>151</v>
      </c>
      <c r="N166" s="78"/>
      <c r="O166" s="26">
        <v>50</v>
      </c>
      <c r="P166" s="33">
        <v>1.17</v>
      </c>
      <c r="Q166" s="33">
        <v>3.3</v>
      </c>
      <c r="R166" s="33">
        <v>3.47</v>
      </c>
      <c r="S166" s="33">
        <v>33.67</v>
      </c>
      <c r="T166" s="33">
        <v>593.07000000000005</v>
      </c>
      <c r="U166" s="33"/>
      <c r="V166" s="32"/>
    </row>
    <row r="167" spans="1:22" s="71" customFormat="1" ht="27" customHeight="1" x14ac:dyDescent="0.25">
      <c r="A167" s="34"/>
      <c r="B167" s="78" t="s">
        <v>147</v>
      </c>
      <c r="C167" s="78"/>
      <c r="D167" s="26" t="s">
        <v>46</v>
      </c>
      <c r="E167" s="33"/>
      <c r="F167" s="33"/>
      <c r="G167" s="33" t="s">
        <v>47</v>
      </c>
      <c r="H167" s="33" t="s">
        <v>48</v>
      </c>
      <c r="I167" s="33" t="s">
        <v>49</v>
      </c>
      <c r="J167" s="33"/>
      <c r="K167" s="18"/>
      <c r="L167" s="34"/>
      <c r="M167" s="79" t="s">
        <v>147</v>
      </c>
      <c r="N167" s="79"/>
      <c r="O167" s="26" t="s">
        <v>46</v>
      </c>
      <c r="P167" s="33"/>
      <c r="Q167" s="33"/>
      <c r="R167" s="33" t="s">
        <v>47</v>
      </c>
      <c r="S167" s="33" t="s">
        <v>48</v>
      </c>
      <c r="T167" s="33" t="s">
        <v>49</v>
      </c>
      <c r="U167" s="33"/>
      <c r="V167" s="32"/>
    </row>
    <row r="168" spans="1:22" s="57" customFormat="1" ht="27" customHeight="1" x14ac:dyDescent="0.25">
      <c r="A168" s="34"/>
      <c r="B168" s="78" t="s">
        <v>148</v>
      </c>
      <c r="C168" s="78"/>
      <c r="D168" s="26" t="s">
        <v>34</v>
      </c>
      <c r="E168" s="33" t="s">
        <v>16</v>
      </c>
      <c r="F168" s="33" t="s">
        <v>3</v>
      </c>
      <c r="G168" s="33" t="s">
        <v>50</v>
      </c>
      <c r="H168" s="33" t="s">
        <v>51</v>
      </c>
      <c r="I168" s="33" t="s">
        <v>52</v>
      </c>
      <c r="J168" s="33"/>
      <c r="K168" s="18"/>
      <c r="L168" s="34"/>
      <c r="M168" s="78" t="s">
        <v>148</v>
      </c>
      <c r="N168" s="78"/>
      <c r="O168" s="26" t="s">
        <v>34</v>
      </c>
      <c r="P168" s="33" t="s">
        <v>16</v>
      </c>
      <c r="Q168" s="33" t="s">
        <v>3</v>
      </c>
      <c r="R168" s="33" t="s">
        <v>50</v>
      </c>
      <c r="S168" s="33" t="s">
        <v>51</v>
      </c>
      <c r="T168" s="33" t="s">
        <v>52</v>
      </c>
      <c r="U168" s="33"/>
      <c r="V168" s="32"/>
    </row>
    <row r="169" spans="1:22" s="69" customFormat="1" ht="27" customHeight="1" x14ac:dyDescent="0.2">
      <c r="A169" s="77" t="s">
        <v>37</v>
      </c>
      <c r="B169" s="77"/>
      <c r="C169" s="77"/>
      <c r="D169" s="35">
        <f>D168+205+D166+D165+D164</f>
        <v>505</v>
      </c>
      <c r="E169" s="33">
        <f>E168+E167+E166+E165+E164</f>
        <v>19.899999999999999</v>
      </c>
      <c r="F169" s="33">
        <f t="shared" ref="F169" si="24">F168+F167+F166+F165+F164</f>
        <v>28.05</v>
      </c>
      <c r="G169" s="33">
        <f t="shared" ref="G169" si="25">G168+G167+G166+G165+G164</f>
        <v>63.06</v>
      </c>
      <c r="H169" s="33">
        <f t="shared" ref="H169" si="26">H168+H167+H166+H165+H164</f>
        <v>659.66</v>
      </c>
      <c r="I169" s="33"/>
      <c r="J169" s="33">
        <v>69.569999999999993</v>
      </c>
      <c r="K169" s="18"/>
      <c r="L169" s="77" t="s">
        <v>37</v>
      </c>
      <c r="M169" s="77"/>
      <c r="N169" s="77"/>
      <c r="O169" s="35">
        <f>O168+205+O166+O165+O164</f>
        <v>565</v>
      </c>
      <c r="P169" s="33">
        <f>P168+P167+P166+P165+P164</f>
        <v>22.560000000000002</v>
      </c>
      <c r="Q169" s="33">
        <f t="shared" ref="Q169" si="27">Q168+Q167+Q166+Q165+Q164</f>
        <v>34.380000000000003</v>
      </c>
      <c r="R169" s="33">
        <f t="shared" ref="R169" si="28">R168+R167+R166+R165+R164</f>
        <v>69.069999999999993</v>
      </c>
      <c r="S169" s="33">
        <f t="shared" ref="S169" si="29">S168+S167+S166+S165+S164</f>
        <v>737.67000000000007</v>
      </c>
      <c r="T169" s="33"/>
      <c r="U169" s="33">
        <v>76.36</v>
      </c>
      <c r="V169" s="32"/>
    </row>
    <row r="170" spans="1:22" s="69" customFormat="1" ht="27" customHeight="1" x14ac:dyDescent="0.25">
      <c r="A170" s="39"/>
      <c r="B170" s="36"/>
      <c r="C170" s="36"/>
      <c r="D170" s="37"/>
      <c r="E170" s="38"/>
      <c r="F170" s="38"/>
      <c r="G170" s="38"/>
      <c r="H170" s="38"/>
      <c r="I170" s="38"/>
      <c r="J170" s="38"/>
      <c r="K170" s="7"/>
      <c r="L170" s="39"/>
      <c r="M170" s="39"/>
      <c r="N170" s="39"/>
      <c r="O170" s="37"/>
      <c r="P170" s="38"/>
      <c r="Q170" s="38"/>
      <c r="R170" s="38"/>
      <c r="S170" s="38"/>
      <c r="T170" s="38"/>
      <c r="U170" s="38"/>
      <c r="V170" s="32"/>
    </row>
    <row r="171" spans="1:22" s="3" customFormat="1" ht="27" customHeight="1" x14ac:dyDescent="0.25">
      <c r="A171" s="39"/>
      <c r="B171" s="36"/>
      <c r="C171" s="36"/>
      <c r="D171" s="37"/>
      <c r="E171" s="38"/>
      <c r="F171" s="38"/>
      <c r="G171" s="38"/>
      <c r="H171" s="38"/>
      <c r="I171" s="38"/>
      <c r="J171" s="38"/>
      <c r="K171" s="7"/>
      <c r="L171" s="39"/>
      <c r="M171" s="39"/>
      <c r="N171" s="39"/>
      <c r="O171" s="37"/>
      <c r="P171" s="38"/>
      <c r="Q171" s="38"/>
      <c r="R171" s="38"/>
      <c r="S171" s="38"/>
      <c r="T171" s="38"/>
      <c r="U171" s="38"/>
      <c r="V171" s="17"/>
    </row>
    <row r="172" spans="1:22" ht="19.8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16"/>
      <c r="L172" s="7"/>
      <c r="M172" s="7"/>
      <c r="N172" s="7"/>
      <c r="O172" s="15"/>
      <c r="P172" s="7"/>
      <c r="Q172" s="7"/>
      <c r="R172" s="7"/>
      <c r="S172" s="7"/>
      <c r="T172" s="7"/>
      <c r="U172" s="7"/>
    </row>
    <row r="173" spans="1:22" ht="19.8" customHeight="1" x14ac:dyDescent="0.25">
      <c r="A173" s="87"/>
      <c r="B173" s="87"/>
      <c r="C173" s="87"/>
      <c r="D173" s="15"/>
      <c r="E173" s="7"/>
      <c r="F173" s="7"/>
      <c r="G173" s="7"/>
      <c r="H173" s="8"/>
      <c r="I173" s="8"/>
      <c r="J173" s="7"/>
      <c r="K173" s="16"/>
      <c r="L173" s="87"/>
      <c r="M173" s="87"/>
      <c r="N173" s="87"/>
      <c r="O173" s="15"/>
      <c r="P173" s="7"/>
      <c r="Q173" s="7"/>
      <c r="R173" s="7"/>
      <c r="S173" s="8"/>
      <c r="T173" s="8"/>
      <c r="U173" s="7"/>
    </row>
    <row r="174" spans="1:22" ht="19.8" customHeight="1" x14ac:dyDescent="0.25">
      <c r="A174" s="88"/>
      <c r="B174" s="88"/>
      <c r="C174" s="8"/>
      <c r="D174" s="15"/>
      <c r="E174" s="7"/>
      <c r="F174" s="7"/>
      <c r="G174" s="100"/>
      <c r="H174" s="100"/>
      <c r="I174" s="100"/>
      <c r="J174" s="100"/>
      <c r="K174" s="16"/>
      <c r="L174" s="88"/>
      <c r="M174" s="88"/>
      <c r="N174" s="7"/>
      <c r="O174" s="15"/>
      <c r="P174" s="7"/>
      <c r="Q174" s="7"/>
      <c r="R174" s="100"/>
      <c r="S174" s="100"/>
      <c r="T174" s="100"/>
      <c r="U174" s="7"/>
    </row>
    <row r="175" spans="1:22" ht="19.8" customHeight="1" x14ac:dyDescent="0.25">
      <c r="A175" s="87"/>
      <c r="B175" s="87"/>
      <c r="C175" s="87"/>
      <c r="D175" s="15"/>
      <c r="E175" s="7"/>
      <c r="F175" s="7"/>
      <c r="G175" s="7"/>
      <c r="H175" s="7" t="s">
        <v>172</v>
      </c>
      <c r="I175" s="7"/>
      <c r="J175" s="7"/>
      <c r="K175" s="16"/>
      <c r="L175" s="87"/>
      <c r="M175" s="87"/>
      <c r="N175" s="87"/>
      <c r="O175" s="15"/>
      <c r="P175" s="7"/>
      <c r="Q175" s="7"/>
      <c r="R175" s="7"/>
      <c r="S175" s="7" t="s">
        <v>172</v>
      </c>
      <c r="T175" s="7"/>
      <c r="U175" s="7"/>
    </row>
    <row r="176" spans="1:22" ht="19.8" customHeight="1" x14ac:dyDescent="0.25">
      <c r="A176" s="75" t="s">
        <v>205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40"/>
    </row>
    <row r="177" spans="1:22" s="1" customFormat="1" ht="32.4" customHeight="1" x14ac:dyDescent="0.25">
      <c r="A177" s="105" t="s">
        <v>192</v>
      </c>
      <c r="B177" s="105"/>
      <c r="C177" s="20"/>
      <c r="D177" s="19" t="s">
        <v>0</v>
      </c>
      <c r="E177" s="25" t="s">
        <v>179</v>
      </c>
      <c r="F177" s="25"/>
      <c r="G177" s="91" t="s">
        <v>1</v>
      </c>
      <c r="H177" s="91"/>
      <c r="I177" s="25" t="s">
        <v>175</v>
      </c>
      <c r="J177" s="7"/>
      <c r="K177" s="16"/>
      <c r="L177" s="105" t="s">
        <v>194</v>
      </c>
      <c r="M177" s="105"/>
      <c r="N177" s="20"/>
      <c r="O177" s="19" t="s">
        <v>0</v>
      </c>
      <c r="P177" s="25" t="s">
        <v>179</v>
      </c>
      <c r="Q177" s="25"/>
      <c r="R177" s="91" t="s">
        <v>1</v>
      </c>
      <c r="S177" s="91"/>
      <c r="T177" s="25" t="s">
        <v>175</v>
      </c>
      <c r="U177" s="7"/>
      <c r="V177" s="40"/>
    </row>
    <row r="178" spans="1:22" s="1" customFormat="1" ht="19.8" customHeight="1" x14ac:dyDescent="0.25">
      <c r="A178" s="105"/>
      <c r="B178" s="105"/>
      <c r="C178" s="20"/>
      <c r="D178" s="19" t="s">
        <v>2</v>
      </c>
      <c r="E178" s="15">
        <v>1</v>
      </c>
      <c r="F178" s="94" t="s">
        <v>173</v>
      </c>
      <c r="G178" s="94"/>
      <c r="H178" s="94"/>
      <c r="I178" s="94"/>
      <c r="J178" s="94"/>
      <c r="K178" s="16"/>
      <c r="L178" s="105"/>
      <c r="M178" s="105"/>
      <c r="N178" s="20"/>
      <c r="O178" s="19" t="s">
        <v>2</v>
      </c>
      <c r="P178" s="15">
        <v>1</v>
      </c>
      <c r="Q178" s="94" t="s">
        <v>174</v>
      </c>
      <c r="R178" s="94"/>
      <c r="S178" s="94"/>
      <c r="T178" s="94"/>
      <c r="U178" s="94"/>
      <c r="V178" s="17"/>
    </row>
    <row r="179" spans="1:22" ht="19.8" customHeight="1" x14ac:dyDescent="0.25">
      <c r="A179" s="113" t="s">
        <v>4</v>
      </c>
      <c r="B179" s="121" t="s">
        <v>5</v>
      </c>
      <c r="C179" s="122"/>
      <c r="D179" s="116" t="s">
        <v>6</v>
      </c>
      <c r="E179" s="84" t="s">
        <v>7</v>
      </c>
      <c r="F179" s="84"/>
      <c r="G179" s="84"/>
      <c r="H179" s="95" t="s">
        <v>8</v>
      </c>
      <c r="I179" s="95" t="s">
        <v>9</v>
      </c>
      <c r="J179" s="95" t="s">
        <v>181</v>
      </c>
      <c r="K179" s="5"/>
      <c r="L179" s="113" t="s">
        <v>4</v>
      </c>
      <c r="M179" s="125" t="s">
        <v>5</v>
      </c>
      <c r="N179" s="126"/>
      <c r="O179" s="116" t="s">
        <v>6</v>
      </c>
      <c r="P179" s="84" t="s">
        <v>7</v>
      </c>
      <c r="Q179" s="84"/>
      <c r="R179" s="84"/>
      <c r="S179" s="95" t="s">
        <v>8</v>
      </c>
      <c r="T179" s="95" t="s">
        <v>9</v>
      </c>
      <c r="U179" s="117" t="s">
        <v>181</v>
      </c>
    </row>
    <row r="180" spans="1:22" ht="19.8" customHeight="1" x14ac:dyDescent="0.25">
      <c r="A180" s="114"/>
      <c r="B180" s="123"/>
      <c r="C180" s="124"/>
      <c r="D180" s="104"/>
      <c r="E180" s="14" t="s">
        <v>10</v>
      </c>
      <c r="F180" s="14" t="s">
        <v>11</v>
      </c>
      <c r="G180" s="14" t="s">
        <v>12</v>
      </c>
      <c r="H180" s="96"/>
      <c r="I180" s="96"/>
      <c r="J180" s="96"/>
      <c r="K180" s="5"/>
      <c r="L180" s="114"/>
      <c r="M180" s="127"/>
      <c r="N180" s="128"/>
      <c r="O180" s="104"/>
      <c r="P180" s="14" t="s">
        <v>10</v>
      </c>
      <c r="Q180" s="14" t="s">
        <v>11</v>
      </c>
      <c r="R180" s="14" t="s">
        <v>12</v>
      </c>
      <c r="S180" s="96"/>
      <c r="T180" s="96"/>
      <c r="U180" s="118"/>
    </row>
    <row r="181" spans="1:22" ht="19.8" customHeight="1" x14ac:dyDescent="0.25">
      <c r="A181" s="49" t="s">
        <v>13</v>
      </c>
      <c r="B181" s="119"/>
      <c r="C181" s="119"/>
      <c r="D181" s="46"/>
      <c r="E181" s="47"/>
      <c r="F181" s="47"/>
      <c r="G181" s="47"/>
      <c r="H181" s="47"/>
      <c r="I181" s="48"/>
      <c r="J181" s="48"/>
      <c r="K181" s="16"/>
      <c r="L181" s="49" t="s">
        <v>13</v>
      </c>
      <c r="M181" s="120"/>
      <c r="N181" s="120"/>
      <c r="O181" s="46"/>
      <c r="P181" s="47"/>
      <c r="Q181" s="47"/>
      <c r="R181" s="47"/>
      <c r="S181" s="47"/>
      <c r="T181" s="48"/>
      <c r="U181" s="48"/>
    </row>
    <row r="182" spans="1:22" ht="19.8" customHeight="1" x14ac:dyDescent="0.25">
      <c r="A182" s="34"/>
      <c r="B182" s="78" t="s">
        <v>168</v>
      </c>
      <c r="C182" s="78"/>
      <c r="D182" s="26" t="s">
        <v>14</v>
      </c>
      <c r="E182" s="33">
        <v>4.9000000000000004</v>
      </c>
      <c r="F182" s="33">
        <v>6.42</v>
      </c>
      <c r="G182" s="33">
        <v>24.93</v>
      </c>
      <c r="H182" s="33">
        <v>201</v>
      </c>
      <c r="I182" s="33" t="s">
        <v>117</v>
      </c>
      <c r="J182" s="33"/>
      <c r="K182" s="18"/>
      <c r="L182" s="34"/>
      <c r="M182" s="78" t="s">
        <v>168</v>
      </c>
      <c r="N182" s="78"/>
      <c r="O182" s="26" t="s">
        <v>14</v>
      </c>
      <c r="P182" s="33">
        <v>4.9000000000000004</v>
      </c>
      <c r="Q182" s="33">
        <v>6.42</v>
      </c>
      <c r="R182" s="33">
        <v>24.93</v>
      </c>
      <c r="S182" s="33">
        <v>201</v>
      </c>
      <c r="T182" s="33" t="s">
        <v>117</v>
      </c>
      <c r="U182" s="33"/>
    </row>
    <row r="183" spans="1:22" s="57" customFormat="1" ht="19.8" customHeight="1" x14ac:dyDescent="0.25">
      <c r="A183" s="34"/>
      <c r="B183" s="78" t="s">
        <v>155</v>
      </c>
      <c r="C183" s="78"/>
      <c r="D183" s="26" t="s">
        <v>28</v>
      </c>
      <c r="E183" s="33"/>
      <c r="F183" s="33"/>
      <c r="G183" s="33" t="s">
        <v>29</v>
      </c>
      <c r="H183" s="33" t="s">
        <v>30</v>
      </c>
      <c r="I183" s="33" t="s">
        <v>32</v>
      </c>
      <c r="J183" s="33"/>
      <c r="K183" s="18"/>
      <c r="L183" s="34"/>
      <c r="M183" s="79" t="s">
        <v>155</v>
      </c>
      <c r="N183" s="79"/>
      <c r="O183" s="26" t="s">
        <v>28</v>
      </c>
      <c r="P183" s="33"/>
      <c r="Q183" s="33"/>
      <c r="R183" s="33" t="s">
        <v>29</v>
      </c>
      <c r="S183" s="33" t="s">
        <v>30</v>
      </c>
      <c r="T183" s="33" t="s">
        <v>32</v>
      </c>
      <c r="U183" s="33"/>
      <c r="V183" s="17"/>
    </row>
    <row r="184" spans="1:22" s="57" customFormat="1" ht="25.8" customHeight="1" x14ac:dyDescent="0.25">
      <c r="A184" s="34"/>
      <c r="B184" s="78" t="s">
        <v>189</v>
      </c>
      <c r="C184" s="78"/>
      <c r="D184" s="26" t="s">
        <v>190</v>
      </c>
      <c r="E184" s="33">
        <v>3.9</v>
      </c>
      <c r="F184" s="33">
        <v>13.967000000000001</v>
      </c>
      <c r="G184" s="33">
        <v>23.72</v>
      </c>
      <c r="H184" s="33">
        <v>237.25</v>
      </c>
      <c r="I184" s="33" t="s">
        <v>36</v>
      </c>
      <c r="J184" s="33"/>
      <c r="K184" s="18"/>
      <c r="L184" s="34"/>
      <c r="M184" s="78" t="s">
        <v>189</v>
      </c>
      <c r="N184" s="78"/>
      <c r="O184" s="26" t="s">
        <v>190</v>
      </c>
      <c r="P184" s="33">
        <v>3.9</v>
      </c>
      <c r="Q184" s="33">
        <v>13.967000000000001</v>
      </c>
      <c r="R184" s="33">
        <v>23.72</v>
      </c>
      <c r="S184" s="33">
        <v>237.25</v>
      </c>
      <c r="T184" s="33" t="s">
        <v>36</v>
      </c>
      <c r="U184" s="33"/>
      <c r="V184" s="17"/>
    </row>
    <row r="185" spans="1:22" s="57" customFormat="1" ht="19.8" customHeight="1" x14ac:dyDescent="0.25">
      <c r="A185" s="34"/>
      <c r="B185" s="78" t="s">
        <v>170</v>
      </c>
      <c r="C185" s="78"/>
      <c r="D185" s="26" t="s">
        <v>73</v>
      </c>
      <c r="E185" s="33" t="s">
        <v>3</v>
      </c>
      <c r="F185" s="33" t="s">
        <v>3</v>
      </c>
      <c r="G185" s="33" t="s">
        <v>90</v>
      </c>
      <c r="H185" s="33" t="s">
        <v>118</v>
      </c>
      <c r="I185" s="33" t="s">
        <v>119</v>
      </c>
      <c r="J185" s="33"/>
      <c r="K185" s="18"/>
      <c r="L185" s="34"/>
      <c r="M185" s="79" t="s">
        <v>170</v>
      </c>
      <c r="N185" s="79"/>
      <c r="O185" s="26" t="s">
        <v>73</v>
      </c>
      <c r="P185" s="33" t="s">
        <v>3</v>
      </c>
      <c r="Q185" s="33" t="s">
        <v>3</v>
      </c>
      <c r="R185" s="33" t="s">
        <v>90</v>
      </c>
      <c r="S185" s="33" t="s">
        <v>118</v>
      </c>
      <c r="T185" s="33" t="s">
        <v>119</v>
      </c>
      <c r="U185" s="33"/>
      <c r="V185" s="17"/>
    </row>
    <row r="186" spans="1:22" s="57" customFormat="1" ht="19.8" customHeight="1" x14ac:dyDescent="0.25">
      <c r="A186" s="77" t="s">
        <v>37</v>
      </c>
      <c r="B186" s="77"/>
      <c r="C186" s="77"/>
      <c r="D186" s="35">
        <f>D185+60+207+154</f>
        <v>561</v>
      </c>
      <c r="E186" s="33">
        <f>E185+E184+E183+E182</f>
        <v>9.8000000000000007</v>
      </c>
      <c r="F186" s="33">
        <f t="shared" ref="F186" si="30">F185+F184+F183+F182</f>
        <v>21.387</v>
      </c>
      <c r="G186" s="33">
        <f t="shared" ref="G186" si="31">G185+G184+G183+G182</f>
        <v>72.650000000000006</v>
      </c>
      <c r="H186" s="33">
        <f t="shared" ref="H186" si="32">H185+H184+H183+H182</f>
        <v>546.25</v>
      </c>
      <c r="I186" s="33"/>
      <c r="J186" s="33">
        <v>69.569999999999993</v>
      </c>
      <c r="K186" s="18"/>
      <c r="L186" s="77" t="s">
        <v>37</v>
      </c>
      <c r="M186" s="77"/>
      <c r="N186" s="77"/>
      <c r="O186" s="35">
        <f>O185+60+207+154</f>
        <v>561</v>
      </c>
      <c r="P186" s="35">
        <f>P185+P184+P183+P182</f>
        <v>9.8000000000000007</v>
      </c>
      <c r="Q186" s="35">
        <f t="shared" ref="Q186" si="33">Q185+Q184+Q183+Q182</f>
        <v>21.387</v>
      </c>
      <c r="R186" s="35">
        <f t="shared" ref="R186" si="34">R185+R184+R183+R182</f>
        <v>72.650000000000006</v>
      </c>
      <c r="S186" s="35">
        <f t="shared" ref="S186" si="35">S185+S184+S183+S182</f>
        <v>546.25</v>
      </c>
      <c r="T186" s="33"/>
      <c r="U186" s="33">
        <v>76.36</v>
      </c>
      <c r="V186" s="17"/>
    </row>
    <row r="187" spans="1:22" s="57" customFormat="1" ht="19.8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</row>
    <row r="188" spans="1:22" ht="30" customHeight="1" x14ac:dyDescent="0.25"/>
    <row r="189" spans="1:22" ht="19.8" customHeight="1" x14ac:dyDescent="0.25"/>
    <row r="190" spans="1:22" ht="19.8" customHeight="1" x14ac:dyDescent="0.25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</row>
    <row r="191" spans="1:22" ht="19.8" customHeight="1" x14ac:dyDescent="0.25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</row>
    <row r="192" spans="1:22" ht="19.8" customHeight="1" x14ac:dyDescent="0.25"/>
    <row r="193" spans="1:22" s="1" customFormat="1" ht="19.8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</row>
    <row r="194" spans="1:22" ht="19.8" customHeight="1" x14ac:dyDescent="0.25"/>
    <row r="195" spans="1:22" ht="19.8" customHeight="1" x14ac:dyDescent="0.25"/>
    <row r="196" spans="1:22" ht="19.8" customHeight="1" x14ac:dyDescent="0.25"/>
    <row r="197" spans="1:22" ht="19.8" customHeight="1" x14ac:dyDescent="0.25">
      <c r="V197" s="40"/>
    </row>
    <row r="198" spans="1:22" ht="19.8" customHeight="1" x14ac:dyDescent="0.25">
      <c r="V198" s="40"/>
    </row>
    <row r="199" spans="1:22" ht="19.8" customHeight="1" x14ac:dyDescent="0.25"/>
    <row r="200" spans="1:22" s="1" customFormat="1" ht="19.8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</row>
    <row r="201" spans="1:22" s="1" customFormat="1" ht="19.8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</row>
    <row r="202" spans="1:22" ht="19.8" customHeight="1" x14ac:dyDescent="0.25"/>
    <row r="203" spans="1:22" ht="19.8" customHeight="1" x14ac:dyDescent="0.25"/>
    <row r="204" spans="1:22" ht="34.200000000000003" customHeight="1" x14ac:dyDescent="0.25"/>
    <row r="205" spans="1:22" ht="19.8" customHeight="1" x14ac:dyDescent="0.25"/>
    <row r="206" spans="1:22" ht="19.8" customHeight="1" x14ac:dyDescent="0.25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</row>
    <row r="207" spans="1:22" ht="19.8" customHeight="1" x14ac:dyDescent="0.25"/>
    <row r="208" spans="1:22" ht="19.8" customHeight="1" x14ac:dyDescent="0.25"/>
    <row r="209" spans="1:22" ht="19.8" customHeight="1" x14ac:dyDescent="0.25"/>
    <row r="210" spans="1:22" ht="19.8" customHeight="1" x14ac:dyDescent="0.25"/>
    <row r="211" spans="1:22" ht="19.8" customHeight="1" x14ac:dyDescent="0.25"/>
    <row r="212" spans="1:22" ht="19.8" customHeight="1" x14ac:dyDescent="0.25"/>
    <row r="213" spans="1:22" ht="19.8" customHeight="1" x14ac:dyDescent="0.25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</row>
    <row r="214" spans="1:22" ht="32.4" customHeight="1" x14ac:dyDescent="0.25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</row>
    <row r="215" spans="1:22" ht="29.4" customHeight="1" x14ac:dyDescent="0.25"/>
    <row r="216" spans="1:22" ht="19.8" customHeight="1" x14ac:dyDescent="0.25"/>
    <row r="217" spans="1:22" s="1" customFormat="1" ht="19.8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</row>
    <row r="218" spans="1:22" ht="19.8" customHeight="1" x14ac:dyDescent="0.25"/>
    <row r="219" spans="1:22" ht="19.8" customHeight="1" x14ac:dyDescent="0.25"/>
    <row r="220" spans="1:22" ht="19.8" customHeight="1" x14ac:dyDescent="0.25"/>
    <row r="221" spans="1:22" ht="19.8" customHeight="1" x14ac:dyDescent="0.25">
      <c r="V221" s="40"/>
    </row>
    <row r="222" spans="1:22" ht="10.95" customHeight="1" x14ac:dyDescent="0.25">
      <c r="V222" s="40"/>
    </row>
    <row r="223" spans="1:22" ht="10.95" customHeight="1" x14ac:dyDescent="0.25"/>
    <row r="224" spans="1:22" s="1" customFormat="1" ht="19.9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</row>
    <row r="225" spans="1:22" s="1" customFormat="1" ht="22.0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</row>
    <row r="226" spans="1:22" ht="10.95" customHeight="1" x14ac:dyDescent="0.25"/>
    <row r="227" spans="1:22" ht="10.95" customHeight="1" x14ac:dyDescent="0.25"/>
    <row r="228" spans="1:22" ht="10.95" customHeight="1" x14ac:dyDescent="0.25"/>
    <row r="229" spans="1:22" ht="10.95" customHeight="1" x14ac:dyDescent="0.25"/>
    <row r="230" spans="1:22" ht="10.95" customHeight="1" x14ac:dyDescent="0.25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</row>
    <row r="231" spans="1:22" ht="10.95" customHeight="1" x14ac:dyDescent="0.25"/>
    <row r="232" spans="1:22" ht="10.95" customHeight="1" x14ac:dyDescent="0.25"/>
    <row r="233" spans="1:22" ht="10.95" customHeight="1" x14ac:dyDescent="0.25"/>
    <row r="234" spans="1:22" ht="10.95" customHeight="1" x14ac:dyDescent="0.25"/>
    <row r="235" spans="1:22" ht="22.05" customHeight="1" x14ac:dyDescent="0.25"/>
    <row r="236" spans="1:22" ht="10.95" customHeight="1" x14ac:dyDescent="0.25"/>
    <row r="237" spans="1:22" ht="10.95" customHeight="1" x14ac:dyDescent="0.25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</row>
    <row r="238" spans="1:22" ht="10.95" customHeight="1" x14ac:dyDescent="0.25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</row>
    <row r="239" spans="1:22" ht="10.95" customHeight="1" x14ac:dyDescent="0.25"/>
    <row r="240" spans="1:22" ht="10.95" customHeight="1" x14ac:dyDescent="0.25"/>
    <row r="241" spans="1:22" s="1" customFormat="1" ht="10.9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</row>
    <row r="242" spans="1:22" ht="10.95" customHeight="1" x14ac:dyDescent="0.25"/>
    <row r="243" spans="1:22" ht="13.05" customHeight="1" x14ac:dyDescent="0.25"/>
    <row r="244" spans="1:22" ht="13.05" customHeight="1" x14ac:dyDescent="0.25"/>
    <row r="245" spans="1:22" ht="10.95" customHeight="1" x14ac:dyDescent="0.25">
      <c r="V245" s="40"/>
    </row>
    <row r="246" spans="1:22" ht="10.95" customHeight="1" x14ac:dyDescent="0.25">
      <c r="V246" s="40"/>
    </row>
    <row r="247" spans="1:22" ht="10.95" customHeight="1" x14ac:dyDescent="0.25"/>
    <row r="248" spans="1:22" s="1" customFormat="1" ht="19.9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</row>
    <row r="249" spans="1:22" s="1" customFormat="1" ht="22.0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</row>
    <row r="250" spans="1:22" ht="10.95" customHeight="1" x14ac:dyDescent="0.25"/>
    <row r="251" spans="1:22" ht="10.95" customHeight="1" x14ac:dyDescent="0.25"/>
    <row r="252" spans="1:22" ht="10.95" customHeight="1" x14ac:dyDescent="0.25"/>
    <row r="253" spans="1:22" ht="22.05" customHeight="1" x14ac:dyDescent="0.25"/>
    <row r="254" spans="1:22" ht="10.95" customHeight="1" x14ac:dyDescent="0.25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</row>
    <row r="255" spans="1:22" ht="10.95" customHeight="1" x14ac:dyDescent="0.25"/>
    <row r="256" spans="1:22" ht="10.95" customHeight="1" x14ac:dyDescent="0.25"/>
    <row r="257" spans="1:22" ht="10.95" customHeight="1" x14ac:dyDescent="0.25"/>
    <row r="258" spans="1:22" ht="22.05" customHeight="1" x14ac:dyDescent="0.25"/>
    <row r="259" spans="1:22" ht="10.95" customHeight="1" x14ac:dyDescent="0.25"/>
    <row r="260" spans="1:22" ht="10.95" customHeight="1" x14ac:dyDescent="0.25"/>
    <row r="261" spans="1:22" ht="10.95" customHeight="1" x14ac:dyDescent="0.2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</row>
    <row r="262" spans="1:22" ht="10.95" customHeight="1" x14ac:dyDescent="0.2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</row>
    <row r="263" spans="1:22" ht="10.95" customHeight="1" x14ac:dyDescent="0.25"/>
    <row r="264" spans="1:22" s="1" customFormat="1" ht="10.9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</row>
    <row r="265" spans="1:22" ht="10.95" customHeight="1" x14ac:dyDescent="0.25"/>
    <row r="266" spans="1:22" ht="13.05" customHeight="1" x14ac:dyDescent="0.25"/>
    <row r="267" spans="1:22" ht="13.05" customHeight="1" x14ac:dyDescent="0.25"/>
    <row r="268" spans="1:22" ht="10.95" customHeight="1" x14ac:dyDescent="0.25">
      <c r="V268" s="40"/>
    </row>
    <row r="269" spans="1:22" ht="10.95" customHeight="1" x14ac:dyDescent="0.25">
      <c r="V269" s="40"/>
    </row>
    <row r="270" spans="1:22" ht="10.95" customHeight="1" x14ac:dyDescent="0.25"/>
    <row r="271" spans="1:22" s="1" customFormat="1" ht="19.9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</row>
    <row r="272" spans="1:22" s="1" customFormat="1" ht="22.0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</row>
    <row r="273" spans="1:22" ht="10.95" customHeight="1" x14ac:dyDescent="0.25"/>
    <row r="274" spans="1:22" ht="10.95" customHeight="1" x14ac:dyDescent="0.25"/>
    <row r="275" spans="1:22" ht="10.95" customHeight="1" x14ac:dyDescent="0.25"/>
    <row r="276" spans="1:22" ht="10.95" customHeight="1" x14ac:dyDescent="0.25"/>
    <row r="277" spans="1:22" ht="10.95" customHeight="1" x14ac:dyDescent="0.2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</row>
    <row r="278" spans="1:22" ht="10.95" customHeight="1" x14ac:dyDescent="0.25"/>
    <row r="279" spans="1:22" ht="10.95" customHeight="1" x14ac:dyDescent="0.25"/>
    <row r="280" spans="1:22" ht="22.05" customHeight="1" x14ac:dyDescent="0.25"/>
    <row r="281" spans="1:22" ht="10.95" customHeight="1" x14ac:dyDescent="0.25"/>
    <row r="282" spans="1:22" ht="10.95" customHeight="1" x14ac:dyDescent="0.25"/>
    <row r="283" spans="1:22" ht="10.95" customHeight="1" x14ac:dyDescent="0.25"/>
    <row r="284" spans="1:22" ht="10.95" customHeight="1" x14ac:dyDescent="0.2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</row>
    <row r="285" spans="1:22" ht="10.95" customHeight="1" x14ac:dyDescent="0.2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</row>
    <row r="286" spans="1:22" ht="10.95" customHeight="1" x14ac:dyDescent="0.25"/>
    <row r="287" spans="1:22" s="1" customFormat="1" ht="10.9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</row>
    <row r="288" spans="1:22" ht="10.95" customHeight="1" x14ac:dyDescent="0.25"/>
    <row r="289" spans="1:22" ht="13.05" customHeight="1" x14ac:dyDescent="0.25"/>
    <row r="290" spans="1:22" ht="13.05" customHeight="1" x14ac:dyDescent="0.25"/>
    <row r="291" spans="1:22" ht="10.95" customHeight="1" x14ac:dyDescent="0.25">
      <c r="V291" s="40"/>
    </row>
    <row r="292" spans="1:22" ht="10.95" customHeight="1" x14ac:dyDescent="0.25">
      <c r="V292" s="40"/>
    </row>
    <row r="293" spans="1:22" ht="10.95" customHeight="1" x14ac:dyDescent="0.25"/>
    <row r="294" spans="1:22" s="1" customFormat="1" ht="19.9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</row>
    <row r="295" spans="1:22" s="1" customFormat="1" ht="22.0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</row>
    <row r="296" spans="1:22" ht="10.95" customHeight="1" x14ac:dyDescent="0.25"/>
    <row r="297" spans="1:22" ht="10.95" customHeight="1" x14ac:dyDescent="0.25"/>
    <row r="298" spans="1:22" ht="10.95" customHeight="1" x14ac:dyDescent="0.25"/>
    <row r="299" spans="1:22" ht="10.95" customHeight="1" x14ac:dyDescent="0.25"/>
    <row r="300" spans="1:22" ht="22.05" customHeight="1" x14ac:dyDescent="0.2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</row>
    <row r="301" spans="1:22" ht="10.95" customHeight="1" x14ac:dyDescent="0.25"/>
    <row r="302" spans="1:22" ht="10.95" customHeight="1" x14ac:dyDescent="0.25"/>
    <row r="303" spans="1:22" ht="10.95" customHeight="1" x14ac:dyDescent="0.25"/>
    <row r="304" spans="1:22" ht="22.05" customHeight="1" x14ac:dyDescent="0.25"/>
    <row r="305" spans="1:22" ht="10.95" customHeight="1" x14ac:dyDescent="0.25"/>
    <row r="306" spans="1:22" ht="22.05" customHeight="1" x14ac:dyDescent="0.25"/>
    <row r="307" spans="1:22" ht="10.95" customHeight="1" x14ac:dyDescent="0.2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</row>
    <row r="308" spans="1:22" ht="10.95" customHeight="1" x14ac:dyDescent="0.2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</row>
    <row r="309" spans="1:22" ht="10.95" customHeight="1" x14ac:dyDescent="0.25"/>
    <row r="310" spans="1:22" ht="10.95" customHeight="1" x14ac:dyDescent="0.25"/>
    <row r="311" spans="1:22" s="1" customFormat="1" ht="10.9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</row>
    <row r="312" spans="1:22" ht="10.95" customHeight="1" x14ac:dyDescent="0.25"/>
    <row r="313" spans="1:22" ht="13.05" customHeight="1" x14ac:dyDescent="0.25"/>
    <row r="314" spans="1:22" ht="13.05" customHeight="1" x14ac:dyDescent="0.25"/>
    <row r="315" spans="1:22" ht="10.95" customHeight="1" x14ac:dyDescent="0.25">
      <c r="V315" s="40"/>
    </row>
    <row r="316" spans="1:22" ht="10.95" customHeight="1" x14ac:dyDescent="0.25">
      <c r="V316" s="40"/>
    </row>
    <row r="317" spans="1:22" ht="10.95" customHeight="1" x14ac:dyDescent="0.25"/>
    <row r="318" spans="1:22" s="1" customFormat="1" ht="19.9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</row>
    <row r="319" spans="1:22" s="1" customFormat="1" ht="22.0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</row>
    <row r="320" spans="1:22" ht="10.95" customHeight="1" x14ac:dyDescent="0.25"/>
    <row r="321" spans="1:22" ht="10.95" customHeight="1" x14ac:dyDescent="0.25"/>
    <row r="322" spans="1:22" ht="10.95" customHeight="1" x14ac:dyDescent="0.25"/>
    <row r="323" spans="1:22" ht="10.95" customHeight="1" x14ac:dyDescent="0.25"/>
    <row r="324" spans="1:22" ht="10.95" customHeight="1" x14ac:dyDescent="0.2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</row>
    <row r="325" spans="1:22" ht="10.95" customHeight="1" x14ac:dyDescent="0.25"/>
    <row r="326" spans="1:22" ht="10.95" customHeight="1" x14ac:dyDescent="0.25"/>
    <row r="327" spans="1:22" ht="10.95" customHeight="1" x14ac:dyDescent="0.25"/>
    <row r="328" spans="1:22" ht="10.95" customHeight="1" x14ac:dyDescent="0.25"/>
    <row r="329" spans="1:22" ht="10.95" customHeight="1" x14ac:dyDescent="0.25"/>
    <row r="330" spans="1:22" ht="10.95" customHeight="1" x14ac:dyDescent="0.25"/>
    <row r="331" spans="1:22" ht="10.95" customHeight="1" x14ac:dyDescent="0.2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</row>
    <row r="332" spans="1:22" ht="10.95" customHeight="1" x14ac:dyDescent="0.2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</row>
    <row r="333" spans="1:22" ht="10.95" customHeight="1" x14ac:dyDescent="0.25"/>
    <row r="334" spans="1:22" s="1" customFormat="1" ht="10.9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</row>
    <row r="335" spans="1:22" ht="10.95" customHeight="1" x14ac:dyDescent="0.25"/>
    <row r="336" spans="1:22" ht="13.05" customHeight="1" x14ac:dyDescent="0.25"/>
    <row r="337" spans="1:22" ht="13.05" customHeight="1" x14ac:dyDescent="0.25"/>
    <row r="338" spans="1:22" ht="10.95" customHeight="1" x14ac:dyDescent="0.25">
      <c r="V338" s="40"/>
    </row>
    <row r="339" spans="1:22" ht="10.95" customHeight="1" x14ac:dyDescent="0.25">
      <c r="V339" s="40"/>
    </row>
    <row r="340" spans="1:22" ht="10.95" customHeight="1" x14ac:dyDescent="0.25"/>
    <row r="341" spans="1:22" s="1" customFormat="1" ht="19.9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</row>
    <row r="342" spans="1:22" s="1" customFormat="1" ht="22.0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</row>
    <row r="343" spans="1:22" ht="10.95" customHeight="1" x14ac:dyDescent="0.25"/>
    <row r="344" spans="1:22" ht="10.95" customHeight="1" x14ac:dyDescent="0.25"/>
    <row r="345" spans="1:22" ht="10.95" customHeight="1" x14ac:dyDescent="0.25"/>
    <row r="346" spans="1:22" ht="10.95" customHeight="1" x14ac:dyDescent="0.25"/>
    <row r="347" spans="1:22" ht="10.95" customHeight="1" x14ac:dyDescent="0.2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2" ht="10.95" customHeight="1" x14ac:dyDescent="0.25"/>
    <row r="349" spans="1:22" ht="10.95" customHeight="1" x14ac:dyDescent="0.25"/>
    <row r="350" spans="1:22" ht="10.95" customHeight="1" x14ac:dyDescent="0.25"/>
    <row r="351" spans="1:22" ht="22.05" customHeight="1" x14ac:dyDescent="0.25"/>
    <row r="352" spans="1:22" ht="10.95" customHeight="1" x14ac:dyDescent="0.25"/>
    <row r="353" spans="1:22" ht="10.95" customHeight="1" x14ac:dyDescent="0.25"/>
    <row r="354" spans="1:22" ht="10.95" customHeight="1" x14ac:dyDescent="0.2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2" ht="10.95" customHeight="1" x14ac:dyDescent="0.2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</row>
    <row r="356" spans="1:22" ht="10.95" customHeight="1" x14ac:dyDescent="0.25"/>
    <row r="357" spans="1:22" ht="10.95" customHeight="1" x14ac:dyDescent="0.25"/>
    <row r="358" spans="1:22" s="1" customFormat="1" ht="10.9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</row>
    <row r="359" spans="1:22" ht="10.95" customHeight="1" x14ac:dyDescent="0.25"/>
    <row r="360" spans="1:22" ht="13.05" customHeight="1" x14ac:dyDescent="0.25"/>
    <row r="361" spans="1:22" ht="13.05" customHeight="1" x14ac:dyDescent="0.25"/>
    <row r="362" spans="1:22" ht="10.95" customHeight="1" x14ac:dyDescent="0.25">
      <c r="V362" s="40"/>
    </row>
    <row r="363" spans="1:22" ht="10.95" customHeight="1" x14ac:dyDescent="0.25">
      <c r="V363" s="40"/>
    </row>
    <row r="364" spans="1:22" ht="10.95" customHeight="1" x14ac:dyDescent="0.25"/>
    <row r="365" spans="1:22" s="1" customFormat="1" ht="19.9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</row>
    <row r="366" spans="1:22" s="1" customFormat="1" ht="22.0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</row>
    <row r="367" spans="1:22" ht="10.95" customHeight="1" x14ac:dyDescent="0.25"/>
    <row r="368" spans="1:22" ht="10.95" customHeight="1" x14ac:dyDescent="0.25"/>
    <row r="369" spans="1:22" ht="10.95" customHeight="1" x14ac:dyDescent="0.25"/>
    <row r="370" spans="1:22" ht="10.95" customHeight="1" x14ac:dyDescent="0.25"/>
    <row r="371" spans="1:22" ht="22.05" customHeight="1" x14ac:dyDescent="0.2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2" ht="10.95" customHeight="1" x14ac:dyDescent="0.25"/>
    <row r="373" spans="1:22" ht="10.95" customHeight="1" x14ac:dyDescent="0.25"/>
    <row r="374" spans="1:22" ht="10.95" customHeight="1" x14ac:dyDescent="0.25"/>
    <row r="375" spans="1:22" ht="22.05" customHeight="1" x14ac:dyDescent="0.25"/>
    <row r="376" spans="1:22" ht="10.95" customHeight="1" x14ac:dyDescent="0.25"/>
    <row r="377" spans="1:22" ht="10.95" customHeight="1" x14ac:dyDescent="0.25"/>
    <row r="378" spans="1:22" ht="10.95" customHeight="1" x14ac:dyDescent="0.2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2" ht="10.95" customHeight="1" x14ac:dyDescent="0.2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</row>
    <row r="380" spans="1:22" ht="10.95" customHeight="1" x14ac:dyDescent="0.25"/>
    <row r="381" spans="1:22" ht="10.95" customHeight="1" x14ac:dyDescent="0.25"/>
    <row r="382" spans="1:22" s="1" customFormat="1" ht="10.9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</row>
    <row r="383" spans="1:22" ht="10.95" customHeight="1" x14ac:dyDescent="0.25"/>
    <row r="384" spans="1:22" ht="13.05" customHeight="1" x14ac:dyDescent="0.25"/>
    <row r="385" spans="1:22" ht="13.05" customHeight="1" x14ac:dyDescent="0.25"/>
    <row r="386" spans="1:22" ht="10.95" customHeight="1" x14ac:dyDescent="0.25">
      <c r="V386" s="40"/>
    </row>
    <row r="387" spans="1:22" ht="10.95" customHeight="1" x14ac:dyDescent="0.25">
      <c r="V387" s="40"/>
    </row>
    <row r="388" spans="1:22" ht="10.95" customHeight="1" x14ac:dyDescent="0.25"/>
    <row r="389" spans="1:22" s="1" customFormat="1" ht="19.9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</row>
    <row r="390" spans="1:22" s="1" customFormat="1" ht="22.0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</row>
    <row r="391" spans="1:22" ht="10.95" customHeight="1" x14ac:dyDescent="0.25"/>
    <row r="392" spans="1:22" ht="10.95" customHeight="1" x14ac:dyDescent="0.25"/>
    <row r="393" spans="1:22" ht="10.95" customHeight="1" x14ac:dyDescent="0.25"/>
    <row r="394" spans="1:22" ht="10.95" customHeight="1" x14ac:dyDescent="0.25"/>
    <row r="395" spans="1:22" ht="10.95" customHeight="1" x14ac:dyDescent="0.2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2" ht="10.95" customHeight="1" x14ac:dyDescent="0.25"/>
    <row r="397" spans="1:22" ht="10.95" customHeight="1" x14ac:dyDescent="0.25"/>
    <row r="398" spans="1:22" ht="22.05" customHeight="1" x14ac:dyDescent="0.25"/>
    <row r="399" spans="1:22" ht="10.95" customHeight="1" x14ac:dyDescent="0.25"/>
    <row r="400" spans="1:22" ht="10.95" customHeight="1" x14ac:dyDescent="0.25"/>
    <row r="401" spans="1:22" ht="10.95" customHeight="1" x14ac:dyDescent="0.25"/>
    <row r="402" spans="1:22" ht="10.95" customHeight="1" x14ac:dyDescent="0.2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</row>
    <row r="403" spans="1:22" ht="10.95" customHeight="1" x14ac:dyDescent="0.2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2" ht="10.95" customHeight="1" x14ac:dyDescent="0.25"/>
    <row r="405" spans="1:22" s="1" customFormat="1" ht="10.9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</row>
    <row r="406" spans="1:22" ht="10.95" customHeight="1" x14ac:dyDescent="0.25"/>
    <row r="407" spans="1:22" ht="10.95" customHeight="1" x14ac:dyDescent="0.25"/>
    <row r="418" spans="1:21" ht="11.4" customHeight="1" x14ac:dyDescent="0.2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</sheetData>
  <mergeCells count="458">
    <mergeCell ref="A88:C88"/>
    <mergeCell ref="L88:N88"/>
    <mergeCell ref="B83:C83"/>
    <mergeCell ref="M83:N83"/>
    <mergeCell ref="B84:C84"/>
    <mergeCell ref="M84:N84"/>
    <mergeCell ref="B85:C85"/>
    <mergeCell ref="M85:N85"/>
    <mergeCell ref="A86:C86"/>
    <mergeCell ref="L86:N86"/>
    <mergeCell ref="A87:C87"/>
    <mergeCell ref="L87:N87"/>
    <mergeCell ref="O79:O80"/>
    <mergeCell ref="P79:R79"/>
    <mergeCell ref="S79:S80"/>
    <mergeCell ref="T79:T80"/>
    <mergeCell ref="U79:U80"/>
    <mergeCell ref="B81:C81"/>
    <mergeCell ref="M81:N81"/>
    <mergeCell ref="B82:C82"/>
    <mergeCell ref="M82:N82"/>
    <mergeCell ref="A79:A80"/>
    <mergeCell ref="B79:C80"/>
    <mergeCell ref="D79:D80"/>
    <mergeCell ref="E79:G79"/>
    <mergeCell ref="H79:H80"/>
    <mergeCell ref="I79:I80"/>
    <mergeCell ref="J79:J80"/>
    <mergeCell ref="L79:L80"/>
    <mergeCell ref="M79:N80"/>
    <mergeCell ref="A73:C73"/>
    <mergeCell ref="L73:N73"/>
    <mergeCell ref="A74:B74"/>
    <mergeCell ref="L74:M74"/>
    <mergeCell ref="A75:C75"/>
    <mergeCell ref="L75:N75"/>
    <mergeCell ref="A76:U76"/>
    <mergeCell ref="A77:B78"/>
    <mergeCell ref="G77:H77"/>
    <mergeCell ref="L77:M78"/>
    <mergeCell ref="R77:S77"/>
    <mergeCell ref="F78:J78"/>
    <mergeCell ref="Q78:U78"/>
    <mergeCell ref="R93:S93"/>
    <mergeCell ref="F94:J94"/>
    <mergeCell ref="Q94:U94"/>
    <mergeCell ref="O95:O96"/>
    <mergeCell ref="P95:R95"/>
    <mergeCell ref="S95:S96"/>
    <mergeCell ref="T95:T96"/>
    <mergeCell ref="U95:U96"/>
    <mergeCell ref="B97:C97"/>
    <mergeCell ref="M97:N97"/>
    <mergeCell ref="B95:C96"/>
    <mergeCell ref="D95:D96"/>
    <mergeCell ref="E95:G95"/>
    <mergeCell ref="H95:H96"/>
    <mergeCell ref="I95:I96"/>
    <mergeCell ref="J95:J96"/>
    <mergeCell ref="L95:L96"/>
    <mergeCell ref="C112:D112"/>
    <mergeCell ref="N112:O112"/>
    <mergeCell ref="C113:D113"/>
    <mergeCell ref="N113:O113"/>
    <mergeCell ref="C114:D114"/>
    <mergeCell ref="N114:O114"/>
    <mergeCell ref="A40:C40"/>
    <mergeCell ref="L40:N40"/>
    <mergeCell ref="B50:C50"/>
    <mergeCell ref="M50:N50"/>
    <mergeCell ref="B51:C51"/>
    <mergeCell ref="M51:N51"/>
    <mergeCell ref="B52:C52"/>
    <mergeCell ref="M52:N52"/>
    <mergeCell ref="A53:C53"/>
    <mergeCell ref="L53:N53"/>
    <mergeCell ref="A58:C58"/>
    <mergeCell ref="L58:N58"/>
    <mergeCell ref="G60:H60"/>
    <mergeCell ref="L89:N89"/>
    <mergeCell ref="A90:B90"/>
    <mergeCell ref="L90:M90"/>
    <mergeCell ref="A91:C91"/>
    <mergeCell ref="B98:C98"/>
    <mergeCell ref="A89:C89"/>
    <mergeCell ref="C111:D111"/>
    <mergeCell ref="N111:O111"/>
    <mergeCell ref="A93:B94"/>
    <mergeCell ref="G93:H93"/>
    <mergeCell ref="L93:M94"/>
    <mergeCell ref="A95:A96"/>
    <mergeCell ref="B101:C101"/>
    <mergeCell ref="M101:N101"/>
    <mergeCell ref="A102:C102"/>
    <mergeCell ref="L102:N102"/>
    <mergeCell ref="A103:C103"/>
    <mergeCell ref="L103:N103"/>
    <mergeCell ref="A104:C104"/>
    <mergeCell ref="L104:N104"/>
    <mergeCell ref="M95:N96"/>
    <mergeCell ref="M98:N98"/>
    <mergeCell ref="B99:C99"/>
    <mergeCell ref="M99:N99"/>
    <mergeCell ref="B100:C100"/>
    <mergeCell ref="M100:N100"/>
    <mergeCell ref="A176:U176"/>
    <mergeCell ref="R57:T57"/>
    <mergeCell ref="G174:J174"/>
    <mergeCell ref="R156:T156"/>
    <mergeCell ref="R174:T174"/>
    <mergeCell ref="G57:J57"/>
    <mergeCell ref="B109:B110"/>
    <mergeCell ref="C109:D110"/>
    <mergeCell ref="E109:E110"/>
    <mergeCell ref="F109:H109"/>
    <mergeCell ref="I109:I110"/>
    <mergeCell ref="J109:J110"/>
    <mergeCell ref="K109:K110"/>
    <mergeCell ref="M109:M110"/>
    <mergeCell ref="B107:C108"/>
    <mergeCell ref="H107:I107"/>
    <mergeCell ref="M107:N108"/>
    <mergeCell ref="S107:T107"/>
    <mergeCell ref="G108:K108"/>
    <mergeCell ref="F107:G107"/>
    <mergeCell ref="B117:D117"/>
    <mergeCell ref="L91:N91"/>
    <mergeCell ref="B105:D105"/>
    <mergeCell ref="M105:O105"/>
    <mergeCell ref="E1:J1"/>
    <mergeCell ref="P1:U1"/>
    <mergeCell ref="A3:C3"/>
    <mergeCell ref="L3:N3"/>
    <mergeCell ref="A4:B4"/>
    <mergeCell ref="L4:M4"/>
    <mergeCell ref="A5:C5"/>
    <mergeCell ref="L5:N5"/>
    <mergeCell ref="R4:U4"/>
    <mergeCell ref="Q8:U8"/>
    <mergeCell ref="A10:A11"/>
    <mergeCell ref="B10:C11"/>
    <mergeCell ref="D10:D11"/>
    <mergeCell ref="E10:G10"/>
    <mergeCell ref="H10:H11"/>
    <mergeCell ref="I10:I11"/>
    <mergeCell ref="J10:J11"/>
    <mergeCell ref="L10:L11"/>
    <mergeCell ref="A7:B9"/>
    <mergeCell ref="P10:R10"/>
    <mergeCell ref="S10:S11"/>
    <mergeCell ref="T10:T11"/>
    <mergeCell ref="U10:U11"/>
    <mergeCell ref="G7:H7"/>
    <mergeCell ref="R7:S7"/>
    <mergeCell ref="F8:J8"/>
    <mergeCell ref="M10:N11"/>
    <mergeCell ref="O10:O11"/>
    <mergeCell ref="R41:T41"/>
    <mergeCell ref="L44:M45"/>
    <mergeCell ref="A18:C18"/>
    <mergeCell ref="L18:N18"/>
    <mergeCell ref="B12:C12"/>
    <mergeCell ref="M12:N12"/>
    <mergeCell ref="B13:C13"/>
    <mergeCell ref="M13:N13"/>
    <mergeCell ref="B14:C14"/>
    <mergeCell ref="M14:N14"/>
    <mergeCell ref="B15:C15"/>
    <mergeCell ref="M15:N15"/>
    <mergeCell ref="B16:C16"/>
    <mergeCell ref="M16:N16"/>
    <mergeCell ref="A41:B41"/>
    <mergeCell ref="L41:M41"/>
    <mergeCell ref="A42:C42"/>
    <mergeCell ref="L42:N42"/>
    <mergeCell ref="G44:H44"/>
    <mergeCell ref="R44:S44"/>
    <mergeCell ref="F45:J45"/>
    <mergeCell ref="Q45:U45"/>
    <mergeCell ref="B17:C17"/>
    <mergeCell ref="M17:N17"/>
    <mergeCell ref="P46:R46"/>
    <mergeCell ref="S46:S47"/>
    <mergeCell ref="T46:T47"/>
    <mergeCell ref="U46:U47"/>
    <mergeCell ref="B48:C48"/>
    <mergeCell ref="M48:N48"/>
    <mergeCell ref="B49:C49"/>
    <mergeCell ref="M49:N49"/>
    <mergeCell ref="A46:A47"/>
    <mergeCell ref="B46:C47"/>
    <mergeCell ref="D46:D47"/>
    <mergeCell ref="E46:G46"/>
    <mergeCell ref="H46:H47"/>
    <mergeCell ref="I46:I47"/>
    <mergeCell ref="J46:J47"/>
    <mergeCell ref="L46:L47"/>
    <mergeCell ref="M46:N47"/>
    <mergeCell ref="O46:O47"/>
    <mergeCell ref="F61:J61"/>
    <mergeCell ref="Q61:U61"/>
    <mergeCell ref="A56:C56"/>
    <mergeCell ref="L56:N56"/>
    <mergeCell ref="A57:B57"/>
    <mergeCell ref="L57:M57"/>
    <mergeCell ref="A62:A63"/>
    <mergeCell ref="B62:C63"/>
    <mergeCell ref="D62:D63"/>
    <mergeCell ref="E62:G62"/>
    <mergeCell ref="H62:H63"/>
    <mergeCell ref="I62:I63"/>
    <mergeCell ref="J62:J63"/>
    <mergeCell ref="L62:L63"/>
    <mergeCell ref="M62:N63"/>
    <mergeCell ref="O62:O63"/>
    <mergeCell ref="P62:R62"/>
    <mergeCell ref="S62:S63"/>
    <mergeCell ref="T62:T63"/>
    <mergeCell ref="U62:U63"/>
    <mergeCell ref="F125:J125"/>
    <mergeCell ref="Q125:U125"/>
    <mergeCell ref="A120:C120"/>
    <mergeCell ref="L120:N120"/>
    <mergeCell ref="G121:J121"/>
    <mergeCell ref="P126:R126"/>
    <mergeCell ref="S126:S127"/>
    <mergeCell ref="T126:T127"/>
    <mergeCell ref="U126:U127"/>
    <mergeCell ref="A122:C122"/>
    <mergeCell ref="L122:N122"/>
    <mergeCell ref="G124:H124"/>
    <mergeCell ref="R124:S124"/>
    <mergeCell ref="B130:C130"/>
    <mergeCell ref="M130:N130"/>
    <mergeCell ref="B131:C131"/>
    <mergeCell ref="M131:N131"/>
    <mergeCell ref="B132:C132"/>
    <mergeCell ref="M132:N132"/>
    <mergeCell ref="A133:C133"/>
    <mergeCell ref="L133:N133"/>
    <mergeCell ref="O126:O127"/>
    <mergeCell ref="B128:C128"/>
    <mergeCell ref="M128:N128"/>
    <mergeCell ref="B129:C129"/>
    <mergeCell ref="M129:N129"/>
    <mergeCell ref="A126:A127"/>
    <mergeCell ref="B126:C127"/>
    <mergeCell ref="D126:D127"/>
    <mergeCell ref="E126:G126"/>
    <mergeCell ref="H126:H127"/>
    <mergeCell ref="I126:I127"/>
    <mergeCell ref="J126:J127"/>
    <mergeCell ref="L126:L127"/>
    <mergeCell ref="M126:N127"/>
    <mergeCell ref="A139:C139"/>
    <mergeCell ref="L139:N139"/>
    <mergeCell ref="G141:H141"/>
    <mergeCell ref="R141:S141"/>
    <mergeCell ref="F142:J142"/>
    <mergeCell ref="Q142:U142"/>
    <mergeCell ref="A137:C137"/>
    <mergeCell ref="L137:N137"/>
    <mergeCell ref="A138:B138"/>
    <mergeCell ref="L138:M138"/>
    <mergeCell ref="G138:J138"/>
    <mergeCell ref="R138:U138"/>
    <mergeCell ref="B145:C145"/>
    <mergeCell ref="M145:N145"/>
    <mergeCell ref="B146:C146"/>
    <mergeCell ref="M146:N146"/>
    <mergeCell ref="A143:A144"/>
    <mergeCell ref="B143:C144"/>
    <mergeCell ref="D143:D144"/>
    <mergeCell ref="E143:G143"/>
    <mergeCell ref="H143:H144"/>
    <mergeCell ref="I143:I144"/>
    <mergeCell ref="J143:J144"/>
    <mergeCell ref="L143:L144"/>
    <mergeCell ref="M143:N144"/>
    <mergeCell ref="A155:C155"/>
    <mergeCell ref="L155:N155"/>
    <mergeCell ref="B147:C147"/>
    <mergeCell ref="M147:N147"/>
    <mergeCell ref="B148:C148"/>
    <mergeCell ref="M148:N148"/>
    <mergeCell ref="B149:C149"/>
    <mergeCell ref="M149:N149"/>
    <mergeCell ref="B150:C150"/>
    <mergeCell ref="M150:N150"/>
    <mergeCell ref="A151:C151"/>
    <mergeCell ref="L151:N151"/>
    <mergeCell ref="A156:B156"/>
    <mergeCell ref="L156:M156"/>
    <mergeCell ref="A157:C157"/>
    <mergeCell ref="L157:N157"/>
    <mergeCell ref="G159:H159"/>
    <mergeCell ref="R159:S159"/>
    <mergeCell ref="F160:J160"/>
    <mergeCell ref="Q160:U160"/>
    <mergeCell ref="G156:J156"/>
    <mergeCell ref="B163:C163"/>
    <mergeCell ref="M163:N163"/>
    <mergeCell ref="B164:C164"/>
    <mergeCell ref="M164:N164"/>
    <mergeCell ref="B161:C162"/>
    <mergeCell ref="D161:D162"/>
    <mergeCell ref="E161:G161"/>
    <mergeCell ref="H161:H162"/>
    <mergeCell ref="I161:I162"/>
    <mergeCell ref="J161:J162"/>
    <mergeCell ref="L161:L162"/>
    <mergeCell ref="M161:N162"/>
    <mergeCell ref="P179:R179"/>
    <mergeCell ref="S179:S180"/>
    <mergeCell ref="T179:T180"/>
    <mergeCell ref="U179:U180"/>
    <mergeCell ref="B181:C181"/>
    <mergeCell ref="M181:N181"/>
    <mergeCell ref="B182:C182"/>
    <mergeCell ref="M182:N182"/>
    <mergeCell ref="A179:A180"/>
    <mergeCell ref="B179:C180"/>
    <mergeCell ref="D179:D180"/>
    <mergeCell ref="E179:G179"/>
    <mergeCell ref="H179:H180"/>
    <mergeCell ref="I179:I180"/>
    <mergeCell ref="J179:J180"/>
    <mergeCell ref="L179:L180"/>
    <mergeCell ref="M179:N180"/>
    <mergeCell ref="B183:C183"/>
    <mergeCell ref="M183:N183"/>
    <mergeCell ref="B184:C184"/>
    <mergeCell ref="M184:N184"/>
    <mergeCell ref="B185:C185"/>
    <mergeCell ref="M185:N185"/>
    <mergeCell ref="A186:C186"/>
    <mergeCell ref="L186:N186"/>
    <mergeCell ref="O179:O180"/>
    <mergeCell ref="B165:C165"/>
    <mergeCell ref="A161:A162"/>
    <mergeCell ref="A123:U123"/>
    <mergeCell ref="A140:U140"/>
    <mergeCell ref="A158:U158"/>
    <mergeCell ref="A177:B178"/>
    <mergeCell ref="A159:B160"/>
    <mergeCell ref="A141:B142"/>
    <mergeCell ref="A124:B125"/>
    <mergeCell ref="A174:B174"/>
    <mergeCell ref="A175:C175"/>
    <mergeCell ref="G177:H177"/>
    <mergeCell ref="F178:J178"/>
    <mergeCell ref="A173:C173"/>
    <mergeCell ref="M165:N165"/>
    <mergeCell ref="B166:C166"/>
    <mergeCell ref="M166:N166"/>
    <mergeCell ref="B167:C167"/>
    <mergeCell ref="M167:N167"/>
    <mergeCell ref="B168:C168"/>
    <mergeCell ref="M168:N168"/>
    <mergeCell ref="A169:C169"/>
    <mergeCell ref="L169:N169"/>
    <mergeCell ref="O161:O162"/>
    <mergeCell ref="L177:M178"/>
    <mergeCell ref="L159:M160"/>
    <mergeCell ref="L141:M142"/>
    <mergeCell ref="L124:M125"/>
    <mergeCell ref="L60:M61"/>
    <mergeCell ref="L7:M9"/>
    <mergeCell ref="L174:M174"/>
    <mergeCell ref="L175:N175"/>
    <mergeCell ref="R177:S177"/>
    <mergeCell ref="Q178:U178"/>
    <mergeCell ref="L173:N173"/>
    <mergeCell ref="P161:R161"/>
    <mergeCell ref="S161:S162"/>
    <mergeCell ref="T161:T162"/>
    <mergeCell ref="U161:U162"/>
    <mergeCell ref="O143:O144"/>
    <mergeCell ref="P143:R143"/>
    <mergeCell ref="S143:S144"/>
    <mergeCell ref="T143:T144"/>
    <mergeCell ref="U143:U144"/>
    <mergeCell ref="M69:N69"/>
    <mergeCell ref="L70:N70"/>
    <mergeCell ref="M64:N64"/>
    <mergeCell ref="M65:N65"/>
    <mergeCell ref="J28:J29"/>
    <mergeCell ref="R121:U121"/>
    <mergeCell ref="P109:P110"/>
    <mergeCell ref="Q109:S109"/>
    <mergeCell ref="T109:T110"/>
    <mergeCell ref="A121:B121"/>
    <mergeCell ref="L121:M121"/>
    <mergeCell ref="M117:O117"/>
    <mergeCell ref="N109:O110"/>
    <mergeCell ref="U109:U110"/>
    <mergeCell ref="C115:D115"/>
    <mergeCell ref="A60:B61"/>
    <mergeCell ref="A44:B45"/>
    <mergeCell ref="B69:C69"/>
    <mergeCell ref="A70:C70"/>
    <mergeCell ref="B64:C64"/>
    <mergeCell ref="B65:C65"/>
    <mergeCell ref="B66:C66"/>
    <mergeCell ref="M66:N66"/>
    <mergeCell ref="B67:C67"/>
    <mergeCell ref="M67:N67"/>
    <mergeCell ref="B68:C68"/>
    <mergeCell ref="M68:N68"/>
    <mergeCell ref="R60:S60"/>
    <mergeCell ref="U28:U29"/>
    <mergeCell ref="B30:C30"/>
    <mergeCell ref="M30:N30"/>
    <mergeCell ref="N115:O115"/>
    <mergeCell ref="C116:D116"/>
    <mergeCell ref="N116:O116"/>
    <mergeCell ref="A21:C21"/>
    <mergeCell ref="L21:N21"/>
    <mergeCell ref="A22:B22"/>
    <mergeCell ref="L22:M22"/>
    <mergeCell ref="A23:C23"/>
    <mergeCell ref="L23:N23"/>
    <mergeCell ref="A25:B27"/>
    <mergeCell ref="G25:H25"/>
    <mergeCell ref="L25:M27"/>
    <mergeCell ref="R25:S25"/>
    <mergeCell ref="F26:J26"/>
    <mergeCell ref="Q26:U26"/>
    <mergeCell ref="A28:A29"/>
    <mergeCell ref="B28:C29"/>
    <mergeCell ref="D28:D29"/>
    <mergeCell ref="E28:G28"/>
    <mergeCell ref="H28:H29"/>
    <mergeCell ref="I28:I29"/>
    <mergeCell ref="A6:V6"/>
    <mergeCell ref="A36:C36"/>
    <mergeCell ref="L36:N36"/>
    <mergeCell ref="A24:U24"/>
    <mergeCell ref="A43:U43"/>
    <mergeCell ref="A59:U59"/>
    <mergeCell ref="A92:U92"/>
    <mergeCell ref="B106:U106"/>
    <mergeCell ref="B31:C31"/>
    <mergeCell ref="M31:N31"/>
    <mergeCell ref="B32:C32"/>
    <mergeCell ref="M32:N32"/>
    <mergeCell ref="B33:C33"/>
    <mergeCell ref="M33:N33"/>
    <mergeCell ref="B34:C34"/>
    <mergeCell ref="M34:N34"/>
    <mergeCell ref="B35:C35"/>
    <mergeCell ref="M35:N35"/>
    <mergeCell ref="L28:L29"/>
    <mergeCell ref="M28:N29"/>
    <mergeCell ref="O28:O29"/>
    <mergeCell ref="P28:R28"/>
    <mergeCell ref="S28:S29"/>
    <mergeCell ref="T28:T29"/>
  </mergeCells>
  <pageMargins left="0.25" right="0.25" top="0.75" bottom="0.75" header="0.3" footer="0.3"/>
  <pageSetup scale="74" pageOrder="overThenDown" orientation="landscape" r:id="rId1"/>
  <rowBreaks count="18" manualBreakCount="18">
    <brk id="18" max="16383" man="1"/>
    <brk id="36" max="16383" man="1"/>
    <brk id="53" max="16383" man="1"/>
    <brk id="71" max="21" man="1"/>
    <brk id="88" max="21" man="1"/>
    <brk id="104" max="21" man="1"/>
    <brk id="119" max="21" man="1"/>
    <brk id="135" max="21" man="1"/>
    <brk id="153" max="21" man="1"/>
    <brk id="171" max="21" man="1"/>
    <brk id="241" max="16383" man="1"/>
    <brk id="264" max="16383" man="1"/>
    <brk id="287" max="16383" man="1"/>
    <brk id="311" max="16383" man="1"/>
    <brk id="334" max="16383" man="1"/>
    <brk id="358" max="16383" man="1"/>
    <brk id="382" max="16383" man="1"/>
    <brk id="4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Garden</cp:lastModifiedBy>
  <cp:lastPrinted>2024-11-01T04:07:16Z</cp:lastPrinted>
  <dcterms:modified xsi:type="dcterms:W3CDTF">2024-11-01T07:46:06Z</dcterms:modified>
</cp:coreProperties>
</file>